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иана\Desktop\Программа 2020\"/>
    </mc:Choice>
  </mc:AlternateContent>
  <bookViews>
    <workbookView xWindow="0" yWindow="0" windowWidth="20445" windowHeight="6960"/>
  </bookViews>
  <sheets>
    <sheet name="051219" sheetId="1" r:id="rId1"/>
  </sheets>
  <definedNames>
    <definedName name="_xlnm.Print_Area" localSheetId="0">'051219'!$A$1:$V$354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54" i="1" l="1"/>
  <c r="V249" i="1"/>
  <c r="V136" i="1"/>
  <c r="A336" i="1" l="1"/>
  <c r="A337" i="1" s="1"/>
  <c r="A338" i="1" s="1"/>
  <c r="A339" i="1" s="1"/>
  <c r="A340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91" i="1"/>
  <c r="A92" i="1" s="1"/>
  <c r="A93" i="1" s="1"/>
  <c r="V349" i="1"/>
  <c r="V347" i="1"/>
  <c r="V343" i="1"/>
  <c r="V340" i="1"/>
  <c r="V339" i="1"/>
  <c r="V338" i="1"/>
  <c r="V337" i="1"/>
  <c r="V336" i="1"/>
  <c r="V335" i="1"/>
  <c r="V332" i="1"/>
  <c r="V331" i="1"/>
  <c r="V330" i="1"/>
  <c r="V327" i="1"/>
  <c r="V326" i="1"/>
  <c r="V317" i="1"/>
  <c r="V316" i="1"/>
  <c r="V315" i="1"/>
  <c r="V314" i="1"/>
  <c r="V313" i="1"/>
  <c r="V312" i="1"/>
  <c r="V311" i="1"/>
  <c r="V308" i="1"/>
  <c r="V307" i="1"/>
  <c r="V306" i="1"/>
  <c r="V305" i="1"/>
  <c r="V304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47" i="1"/>
  <c r="V246" i="1"/>
  <c r="V243" i="1"/>
  <c r="V238" i="1"/>
  <c r="V235" i="1"/>
  <c r="V234" i="1"/>
  <c r="V233" i="1"/>
  <c r="V232" i="1"/>
  <c r="V231" i="1"/>
  <c r="V227" i="1"/>
  <c r="V226" i="1"/>
  <c r="V223" i="1"/>
  <c r="V222" i="1"/>
  <c r="V212" i="1"/>
  <c r="V211" i="1"/>
  <c r="V210" i="1"/>
  <c r="V209" i="1"/>
  <c r="V208" i="1"/>
  <c r="V207" i="1"/>
  <c r="V206" i="1"/>
  <c r="V203" i="1"/>
  <c r="V202" i="1"/>
  <c r="V201" i="1"/>
  <c r="V200" i="1"/>
  <c r="V199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4" i="1"/>
  <c r="V131" i="1"/>
  <c r="V127" i="1"/>
  <c r="V124" i="1"/>
  <c r="V120" i="1"/>
  <c r="V119" i="1"/>
  <c r="V116" i="1"/>
  <c r="V115" i="1"/>
  <c r="V114" i="1"/>
  <c r="V111" i="1"/>
  <c r="V110" i="1"/>
  <c r="V99" i="1"/>
  <c r="V98" i="1"/>
  <c r="V97" i="1"/>
  <c r="V94" i="1"/>
  <c r="V93" i="1"/>
  <c r="V92" i="1"/>
  <c r="V91" i="1"/>
  <c r="V90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230" i="1"/>
  <c r="A231" i="1"/>
  <c r="A232" i="1" s="1"/>
  <c r="A233" i="1" s="1"/>
  <c r="A234" i="1" s="1"/>
  <c r="A235" i="1" s="1"/>
  <c r="U135" i="1" l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V135" i="1"/>
  <c r="U244" i="1" l="1"/>
  <c r="T244" i="1"/>
  <c r="S244" i="1"/>
  <c r="R244" i="1"/>
  <c r="Q244" i="1"/>
  <c r="P244" i="1"/>
  <c r="O244" i="1"/>
  <c r="N244" i="1"/>
  <c r="L244" i="1"/>
  <c r="K244" i="1"/>
  <c r="J244" i="1"/>
  <c r="I244" i="1"/>
  <c r="H244" i="1"/>
  <c r="G244" i="1"/>
  <c r="J121" i="1" l="1"/>
  <c r="V121" i="1" s="1"/>
  <c r="V352" i="1"/>
  <c r="A347" i="1" l="1"/>
  <c r="A348" i="1" s="1"/>
  <c r="A349" i="1" s="1"/>
  <c r="A331" i="1"/>
  <c r="A332" i="1" s="1"/>
  <c r="A327" i="1"/>
  <c r="A321" i="1"/>
  <c r="A322" i="1" s="1"/>
  <c r="A323" i="1" s="1"/>
  <c r="A312" i="1"/>
  <c r="A313" i="1" s="1"/>
  <c r="A314" i="1" s="1"/>
  <c r="A315" i="1" s="1"/>
  <c r="A316" i="1" s="1"/>
  <c r="A317" i="1" s="1"/>
  <c r="A305" i="1"/>
  <c r="A306" i="1" s="1"/>
  <c r="A307" i="1" s="1"/>
  <c r="A308" i="1" s="1"/>
  <c r="A253" i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242" i="1"/>
  <c r="A243" i="1" s="1"/>
  <c r="A227" i="1"/>
  <c r="A223" i="1"/>
  <c r="A216" i="1"/>
  <c r="A217" i="1" s="1"/>
  <c r="A218" i="1" s="1"/>
  <c r="A219" i="1" s="1"/>
  <c r="A207" i="1"/>
  <c r="A208" i="1" s="1"/>
  <c r="A209" i="1" s="1"/>
  <c r="A210" i="1" s="1"/>
  <c r="A211" i="1" s="1"/>
  <c r="A212" i="1" s="1"/>
  <c r="A200" i="1"/>
  <c r="A201" i="1" s="1"/>
  <c r="A202" i="1" s="1"/>
  <c r="A203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28" i="1"/>
  <c r="A120" i="1"/>
  <c r="A121" i="1" s="1"/>
  <c r="A115" i="1"/>
  <c r="A116" i="1" s="1"/>
  <c r="A111" i="1"/>
  <c r="A103" i="1"/>
  <c r="A104" i="1" s="1"/>
  <c r="A105" i="1" s="1"/>
  <c r="A106" i="1" s="1"/>
  <c r="A107" i="1" s="1"/>
  <c r="A98" i="1"/>
  <c r="A99" i="1" s="1"/>
  <c r="A87" i="1"/>
  <c r="A94" i="1" s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U350" i="1"/>
  <c r="T350" i="1"/>
  <c r="S350" i="1"/>
  <c r="R350" i="1"/>
  <c r="Q350" i="1"/>
  <c r="P350" i="1"/>
  <c r="O350" i="1"/>
  <c r="N350" i="1"/>
  <c r="L350" i="1"/>
  <c r="K350" i="1"/>
  <c r="J350" i="1"/>
  <c r="I350" i="1"/>
  <c r="H350" i="1"/>
  <c r="G350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U324" i="1"/>
  <c r="T324" i="1"/>
  <c r="S324" i="1"/>
  <c r="R324" i="1"/>
  <c r="Q324" i="1"/>
  <c r="P324" i="1"/>
  <c r="O324" i="1"/>
  <c r="N324" i="1"/>
  <c r="L324" i="1"/>
  <c r="K324" i="1"/>
  <c r="J324" i="1"/>
  <c r="I324" i="1"/>
  <c r="H324" i="1"/>
  <c r="G324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U236" i="1"/>
  <c r="T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G224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U220" i="1"/>
  <c r="T220" i="1"/>
  <c r="S220" i="1"/>
  <c r="R220" i="1"/>
  <c r="Q220" i="1"/>
  <c r="P220" i="1"/>
  <c r="O220" i="1"/>
  <c r="N220" i="1"/>
  <c r="L220" i="1"/>
  <c r="K220" i="1"/>
  <c r="J220" i="1"/>
  <c r="I220" i="1"/>
  <c r="H220" i="1"/>
  <c r="G220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U129" i="1"/>
  <c r="T129" i="1"/>
  <c r="S129" i="1"/>
  <c r="R129" i="1"/>
  <c r="Q129" i="1"/>
  <c r="P129" i="1"/>
  <c r="O129" i="1"/>
  <c r="N129" i="1"/>
  <c r="L129" i="1"/>
  <c r="K129" i="1"/>
  <c r="J129" i="1"/>
  <c r="I129" i="1"/>
  <c r="H129" i="1"/>
  <c r="G129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U108" i="1"/>
  <c r="T108" i="1"/>
  <c r="S108" i="1"/>
  <c r="R108" i="1"/>
  <c r="Q108" i="1"/>
  <c r="P108" i="1"/>
  <c r="N108" i="1"/>
  <c r="L108" i="1"/>
  <c r="K108" i="1"/>
  <c r="J108" i="1"/>
  <c r="I108" i="1"/>
  <c r="H108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U88" i="1"/>
  <c r="T88" i="1"/>
  <c r="S88" i="1"/>
  <c r="R88" i="1"/>
  <c r="Q88" i="1"/>
  <c r="P88" i="1"/>
  <c r="N88" i="1"/>
  <c r="M88" i="1"/>
  <c r="L88" i="1"/>
  <c r="K88" i="1"/>
  <c r="J88" i="1"/>
  <c r="I88" i="1"/>
  <c r="H88" i="1"/>
  <c r="H136" i="1" l="1"/>
  <c r="I136" i="1"/>
  <c r="U136" i="1"/>
  <c r="J136" i="1"/>
  <c r="P136" i="1"/>
  <c r="K136" i="1"/>
  <c r="Q136" i="1"/>
  <c r="N136" i="1"/>
  <c r="T136" i="1"/>
  <c r="L136" i="1"/>
  <c r="R136" i="1"/>
  <c r="S136" i="1"/>
  <c r="P354" i="1"/>
  <c r="L354" i="1"/>
  <c r="R354" i="1"/>
  <c r="T354" i="1"/>
  <c r="N354" i="1"/>
  <c r="P249" i="1"/>
  <c r="G354" i="1"/>
  <c r="S354" i="1"/>
  <c r="H354" i="1"/>
  <c r="I354" i="1"/>
  <c r="O354" i="1"/>
  <c r="U354" i="1"/>
  <c r="J354" i="1"/>
  <c r="Q354" i="1"/>
  <c r="G249" i="1"/>
  <c r="O249" i="1"/>
  <c r="U249" i="1"/>
  <c r="H249" i="1"/>
  <c r="J249" i="1"/>
  <c r="N249" i="1"/>
  <c r="T249" i="1"/>
  <c r="I249" i="1"/>
  <c r="Q249" i="1"/>
  <c r="K354" i="1"/>
  <c r="L249" i="1"/>
  <c r="R249" i="1"/>
  <c r="K249" i="1"/>
  <c r="G88" i="1"/>
  <c r="T12" i="1" l="1"/>
  <c r="N12" i="1"/>
  <c r="R12" i="1"/>
  <c r="Q12" i="1"/>
  <c r="H12" i="1"/>
  <c r="L12" i="1"/>
  <c r="P12" i="1"/>
  <c r="J12" i="1"/>
  <c r="I12" i="1"/>
  <c r="U12" i="1"/>
  <c r="K12" i="1"/>
  <c r="V236" i="1" l="1"/>
  <c r="S236" i="1"/>
  <c r="S249" i="1" s="1"/>
  <c r="S12" i="1" s="1"/>
  <c r="M323" i="1"/>
  <c r="V323" i="1" s="1"/>
  <c r="M322" i="1"/>
  <c r="V322" i="1" s="1"/>
  <c r="M321" i="1"/>
  <c r="V321" i="1" s="1"/>
  <c r="M320" i="1"/>
  <c r="V320" i="1" s="1"/>
  <c r="M219" i="1"/>
  <c r="V219" i="1" s="1"/>
  <c r="M218" i="1"/>
  <c r="V218" i="1" s="1"/>
  <c r="M217" i="1"/>
  <c r="V217" i="1" s="1"/>
  <c r="M216" i="1"/>
  <c r="V216" i="1" s="1"/>
  <c r="M215" i="1"/>
  <c r="V215" i="1" s="1"/>
  <c r="G108" i="1"/>
  <c r="O107" i="1"/>
  <c r="M107" i="1"/>
  <c r="V107" i="1" s="1"/>
  <c r="M106" i="1"/>
  <c r="V106" i="1" s="1"/>
  <c r="M105" i="1"/>
  <c r="V105" i="1" s="1"/>
  <c r="M104" i="1"/>
  <c r="V104" i="1" s="1"/>
  <c r="M103" i="1"/>
  <c r="V103" i="1" s="1"/>
  <c r="M102" i="1"/>
  <c r="V102" i="1" s="1"/>
  <c r="M348" i="1"/>
  <c r="V348" i="1" s="1"/>
  <c r="M346" i="1"/>
  <c r="V346" i="1" s="1"/>
  <c r="M242" i="1"/>
  <c r="V242" i="1" s="1"/>
  <c r="M241" i="1"/>
  <c r="V241" i="1" s="1"/>
  <c r="M128" i="1"/>
  <c r="V128" i="1" s="1"/>
  <c r="M244" i="1" l="1"/>
  <c r="V324" i="1"/>
  <c r="M324" i="1"/>
  <c r="V350" i="1"/>
  <c r="M350" i="1"/>
  <c r="M129" i="1"/>
  <c r="V244" i="1"/>
  <c r="M220" i="1"/>
  <c r="O108" i="1"/>
  <c r="M108" i="1"/>
  <c r="M136" i="1" l="1"/>
  <c r="M354" i="1"/>
  <c r="M249" i="1"/>
  <c r="V129" i="1"/>
  <c r="V220" i="1"/>
  <c r="V108" i="1"/>
  <c r="G100" i="1"/>
  <c r="G136" i="1" l="1"/>
  <c r="G12" i="1" s="1"/>
  <c r="M12" i="1"/>
  <c r="O88" i="1"/>
  <c r="O136" i="1" l="1"/>
  <c r="O12" i="1" s="1"/>
  <c r="V88" i="1"/>
  <c r="V12" i="1" l="1"/>
</calcChain>
</file>

<file path=xl/sharedStrings.xml><?xml version="1.0" encoding="utf-8"?>
<sst xmlns="http://schemas.openxmlformats.org/spreadsheetml/2006/main" count="810" uniqueCount="377">
  <si>
    <t>Адрес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</si>
  <si>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</si>
  <si>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</si>
  <si>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</si>
  <si>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</si>
  <si>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</si>
  <si>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</si>
  <si>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</si>
  <si>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 (в т.ч. изготовление проектно-сметной документации)</t>
  </si>
  <si>
    <t>всего:</t>
  </si>
  <si>
    <t>в том числе жилых помещений, находящихся в собственности граждан</t>
  </si>
  <si>
    <t>Ремонт внутридомовых инженерных систем, руб.</t>
  </si>
  <si>
    <t>Установка коллективных (общедомовых) ПУ и УУ, руб.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</si>
  <si>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</si>
  <si>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</si>
  <si>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</si>
  <si>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фасада</t>
  </si>
  <si>
    <t>Ремонт фундаментов</t>
  </si>
  <si>
    <t>кв. м</t>
  </si>
  <si>
    <t>руб.</t>
  </si>
  <si>
    <t>ед.</t>
  </si>
  <si>
    <t>X</t>
  </si>
  <si>
    <t>г.о. Нальчик</t>
  </si>
  <si>
    <t>кирпич</t>
  </si>
  <si>
    <t>Итого по г.о. Нальчик</t>
  </si>
  <si>
    <t>г.о. Прохладный</t>
  </si>
  <si>
    <t>Чегемский муниципальный район</t>
  </si>
  <si>
    <t>Терский муниципальный район</t>
  </si>
  <si>
    <t>Итого по Терскому муниципальному району</t>
  </si>
  <si>
    <t>УТВЕРЖДЕН</t>
  </si>
  <si>
    <t>1</t>
  </si>
  <si>
    <t>4</t>
  </si>
  <si>
    <t>5</t>
  </si>
  <si>
    <t>9</t>
  </si>
  <si>
    <t>№ п/п</t>
  </si>
  <si>
    <t>г.о. Баксан</t>
  </si>
  <si>
    <t>Итого по г.о. Баксан</t>
  </si>
  <si>
    <t>Прохладненский муниципальный район</t>
  </si>
  <si>
    <t>панельные</t>
  </si>
  <si>
    <t>блочный</t>
  </si>
  <si>
    <t>кирпичные</t>
  </si>
  <si>
    <t>2020 год</t>
  </si>
  <si>
    <t>кирпичный</t>
  </si>
  <si>
    <t>панельный</t>
  </si>
  <si>
    <t>2022 год</t>
  </si>
  <si>
    <t>каменные, 
кирпичные</t>
  </si>
  <si>
    <t>Каменные, 
кирпичные</t>
  </si>
  <si>
    <t>Майский муниципальный район</t>
  </si>
  <si>
    <t>г. Майский, ул. Ленина, 38/4</t>
  </si>
  <si>
    <t>г. Майский, ул. Ленина, 38/5</t>
  </si>
  <si>
    <t>Каменные, кирпичные</t>
  </si>
  <si>
    <t xml:space="preserve">блочный </t>
  </si>
  <si>
    <t>юлочный</t>
  </si>
  <si>
    <t>1986</t>
  </si>
  <si>
    <t>1984</t>
  </si>
  <si>
    <t>1988</t>
  </si>
  <si>
    <t xml:space="preserve">Итого по г.о. Прохладный </t>
  </si>
  <si>
    <t>Итого за 2020 год</t>
  </si>
  <si>
    <t>ВСЕГО 2020 - 2022 годы</t>
  </si>
  <si>
    <t>Итого за 2021 год</t>
  </si>
  <si>
    <t>851.2</t>
  </si>
  <si>
    <t>1105.4</t>
  </si>
  <si>
    <t>2337.4</t>
  </si>
  <si>
    <t>1137.8</t>
  </si>
  <si>
    <t>1859.2</t>
  </si>
  <si>
    <t>г. Нарткала, ул. Кабардинская, 82</t>
  </si>
  <si>
    <t>г. Нарткала, ул. Ленина, 61</t>
  </si>
  <si>
    <t>блок</t>
  </si>
  <si>
    <t xml:space="preserve">Черекский  муниципальный  район </t>
  </si>
  <si>
    <t>Черекский  муниципальный район</t>
  </si>
  <si>
    <t>туфовый</t>
  </si>
  <si>
    <t>х</t>
  </si>
  <si>
    <t>Урванский муниципальный район</t>
  </si>
  <si>
    <t>с.п. ст. Приближная, ул.Холодова 37</t>
  </si>
  <si>
    <t>с.п. Учебное, Микрорайон 1 д.№ 7</t>
  </si>
  <si>
    <t>бетон, кирпич</t>
  </si>
  <si>
    <t>0</t>
  </si>
  <si>
    <t>Эльбрусский муниципальный район</t>
  </si>
  <si>
    <t xml:space="preserve">Терский муниципальный район </t>
  </si>
  <si>
    <t>Итого за 2022 год</t>
  </si>
  <si>
    <t>туф</t>
  </si>
  <si>
    <t>блок/кирпич</t>
  </si>
  <si>
    <t>дерев.каркас</t>
  </si>
  <si>
    <t>крупнопан.</t>
  </si>
  <si>
    <t>ж/бет</t>
  </si>
  <si>
    <t>шлокобетон</t>
  </si>
  <si>
    <t>турлук</t>
  </si>
  <si>
    <t>7, 10</t>
  </si>
  <si>
    <t>пеплоблоки</t>
  </si>
  <si>
    <t>к/панельный</t>
  </si>
  <si>
    <t>камень/кирпич</t>
  </si>
  <si>
    <t>Х</t>
  </si>
  <si>
    <t>ж/б блок</t>
  </si>
  <si>
    <t xml:space="preserve">кирпичный </t>
  </si>
  <si>
    <t>Черекский муниципальный район</t>
  </si>
  <si>
    <t>Итого по  Урванскому муниципальному району</t>
  </si>
  <si>
    <t>Итого по Майскому муниципальному району</t>
  </si>
  <si>
    <t xml:space="preserve">Итого по Прохладненскому муниципальному району </t>
  </si>
  <si>
    <t>Итого по Чегемскому муниципальному  району</t>
  </si>
  <si>
    <t>Итого по Терскому муниципальному  району</t>
  </si>
  <si>
    <t>Итого по Эльбрусскому муниципальному району</t>
  </si>
  <si>
    <t>Итого по Черекскому муниципальному району</t>
  </si>
  <si>
    <t>г. Тырныауз, ул. Мусукаева, 4</t>
  </si>
  <si>
    <t>г. Тырныауз, пр. Эльбрусский, 81</t>
  </si>
  <si>
    <t>г. Майский, ул. Ленина, 38</t>
  </si>
  <si>
    <t>г. Нарткала, ул. Красная, 263</t>
  </si>
  <si>
    <t>г. Нарткала, ул. Халишхова, 44</t>
  </si>
  <si>
    <t>Зольский  муниципальный район</t>
  </si>
  <si>
    <t>Итого по Зольскому муниципальному району</t>
  </si>
  <si>
    <t>ж/б панели</t>
  </si>
  <si>
    <t>г. Майский, ул. Энгельса, 61/4</t>
  </si>
  <si>
    <t>г. Майский, ул. Промышленная, 10</t>
  </si>
  <si>
    <t>г. Майский, ул. Ленина, 37</t>
  </si>
  <si>
    <t>г. Майский, ул. Комарова, 11</t>
  </si>
  <si>
    <t>г. Майский, ул. Энгельса, 61/6</t>
  </si>
  <si>
    <t>г. Нарткала, ул. Ленина, 105</t>
  </si>
  <si>
    <t>г. Нарткала, ул. Красная, 255</t>
  </si>
  <si>
    <t>г. Нарткала, ул. Красная, 259</t>
  </si>
  <si>
    <t>г. Нарткала, ул. Ахметова, 1</t>
  </si>
  <si>
    <t>с. Ново-Ивановское, пер. Урванский, 2</t>
  </si>
  <si>
    <t>с. Октябрьское, ул. 50 лет Октября, 34</t>
  </si>
  <si>
    <t>г. Майский, ул. Горького, 102</t>
  </si>
  <si>
    <t>г. Майский, ул. Комарова, 10</t>
  </si>
  <si>
    <t>г. Майский, ул. Энгельса, 63</t>
  </si>
  <si>
    <t>г. Майский, ул. Ленина, 34</t>
  </si>
  <si>
    <t>г. Майский, ул. Энгельса, 58</t>
  </si>
  <si>
    <t>г. Майский, ул. Ленина, 23</t>
  </si>
  <si>
    <t>2021 год</t>
  </si>
  <si>
    <t>постановлением Правительства</t>
  </si>
  <si>
    <t>Кабардино-Балкарской Республики</t>
  </si>
  <si>
    <t>Краткосрочный план реализации в 2020 - 2022 годах республиканской программы «Проведение капитального ремонта общего имущества многоквартирных домов в Кабардино-Балкарской Республике в 2014 - 2043 годах».</t>
  </si>
  <si>
    <t>г. Прохладный, ул. Красноармейская, д.114</t>
  </si>
  <si>
    <t>с.Красноармейское. Ул.Магистральная.7</t>
  </si>
  <si>
    <t>п.г.т. Залукокоаже, ул. Промышленная, 3</t>
  </si>
  <si>
    <t>г. Терек, ул. Кабардинская, 162</t>
  </si>
  <si>
    <t>г. Терек, ул. Ленина, 53</t>
  </si>
  <si>
    <t>г. Терек, ул. Гуважокова, 43</t>
  </si>
  <si>
    <t>г. Тырныауз, ул. Баксанская, 2</t>
  </si>
  <si>
    <t>г. Тырныауз, ул. Энеева, 53/а</t>
  </si>
  <si>
    <t>г. Нальчик, ул. Б.Хмельницкого,33</t>
  </si>
  <si>
    <t>г .Нальчик, ул. Ашурова,36</t>
  </si>
  <si>
    <t>г. Нальчик, ул. Атажукина,6</t>
  </si>
  <si>
    <t>г. Нальчик, ул. Б.Хмельницкого,38</t>
  </si>
  <si>
    <t>г. Нальчик, ул. Пачева,20</t>
  </si>
  <si>
    <t>г. Нальчик, ул. Пачева,75</t>
  </si>
  <si>
    <t>г. Нальчик, ул. Пачева,63</t>
  </si>
  <si>
    <t>г. Нальчик,ул. Электроподстанция,1</t>
  </si>
  <si>
    <t>г. Прохладный, пер. Медовый, д.25</t>
  </si>
  <si>
    <t>г. Прохладный, ул. Свободы, д.180</t>
  </si>
  <si>
    <t>г. Прохладный, ул. Свободы, д.34</t>
  </si>
  <si>
    <t>г. Прохладный, пер. Майский, д.25</t>
  </si>
  <si>
    <t>с.Заречное, ул.Транспортная, д.1</t>
  </si>
  <si>
    <t>с. ст. Солдатская, ул. Пилипенко, 61,</t>
  </si>
  <si>
    <t>г. Чегем, ул. Надречная, 2</t>
  </si>
  <si>
    <t>г. Терек, ул. Ленина, 24</t>
  </si>
  <si>
    <t xml:space="preserve">г. Терек, ул. Ленина, 22 корп. А </t>
  </si>
  <si>
    <t>г. Терек, ул. Бесланеева, 1</t>
  </si>
  <si>
    <t>г. Терек, ул. Гуважокова, 49</t>
  </si>
  <si>
    <t>с.  Ново-Хамидие, ул. Октябрьская, 14</t>
  </si>
  <si>
    <t>г. Баксан, ул. Эльбрусская,15</t>
  </si>
  <si>
    <t>г. Тырныауз, ул. Мизиева, 19</t>
  </si>
  <si>
    <t>г. Нальчик ,ул. Шортанова,17</t>
  </si>
  <si>
    <t>г. Нальчик, ул. Шортанова,15</t>
  </si>
  <si>
    <t>г. Нальчик ,ул. Шортанова,13</t>
  </si>
  <si>
    <t>г. Нальчик, ул. Шортанова,11</t>
  </si>
  <si>
    <t>г. Нальчик, ул. Шортанова,40</t>
  </si>
  <si>
    <t>г. Нальчик, ул. Фучика,3</t>
  </si>
  <si>
    <t>г. Нальчик, ул.Толстого,190</t>
  </si>
  <si>
    <t>г. Нальчик, ул. Лермонтова,16</t>
  </si>
  <si>
    <t>г. Нальчик, ул. Лермонтова,19</t>
  </si>
  <si>
    <t>г. Нальчик, ул. Крылова,31</t>
  </si>
  <si>
    <t>г. Нальчик, ул. Кешокова,79</t>
  </si>
  <si>
    <t>г. Нальчик, ул. Кирова,351</t>
  </si>
  <si>
    <t>г. Нальчик, ул. Кирова,343</t>
  </si>
  <si>
    <t>г. Нальчик, ул. Кешокова,69</t>
  </si>
  <si>
    <t>г. Нальчик, ул. Карашаева,20</t>
  </si>
  <si>
    <t>г. Нальчик, ул. Идарова,4</t>
  </si>
  <si>
    <t>г. Нальчик, ул. Идарова,207</t>
  </si>
  <si>
    <t>г. Нальчик, ул. Захарова,82</t>
  </si>
  <si>
    <t>г. Нальчик, ул. Горького,36</t>
  </si>
  <si>
    <t>г. Нальчик, ул. Горького,56</t>
  </si>
  <si>
    <t>г. Нальчик, ул. Горького,22</t>
  </si>
  <si>
    <t>г. Нальчик, ул. Байсултанова,13</t>
  </si>
  <si>
    <t>г. Нальчик, ул. Байсултанова,5</t>
  </si>
  <si>
    <t>г. Нальчик, ул. Байсултанова,3</t>
  </si>
  <si>
    <t>г. Нальчик, ул. Байсултанова,12</t>
  </si>
  <si>
    <t>г. Нальчик, ул. Байсултанова,9</t>
  </si>
  <si>
    <t>г.  Нальчик, ул. Байсултанова,16</t>
  </si>
  <si>
    <t>г. Нальчик, ул. Байсултанова,14</t>
  </si>
  <si>
    <t>г. Нальчик, ул .Байсултанова,7</t>
  </si>
  <si>
    <t>г. Нальчик, ул .Байсултанова,2</t>
  </si>
  <si>
    <t>г. Нальчик, ул. Б.Хмельницкого,45</t>
  </si>
  <si>
    <t>г. Нальчик, ул .Б.Хмельницкого,44</t>
  </si>
  <si>
    <t>г. Нальчик, ул. Б.Хмельницкого,42</t>
  </si>
  <si>
    <t>г. Нальчик, ул. Б.Хмельницкого,34</t>
  </si>
  <si>
    <t>с. Бабугент, ул. Мечиева 86</t>
  </si>
  <si>
    <t>г. Баксан, ул. Пананоти,261</t>
  </si>
  <si>
    <t>г. Терек, ул. Бесланеева,15</t>
  </si>
  <si>
    <t>г. Терек, ул. Лермонтова, 82</t>
  </si>
  <si>
    <t>г. Терек, ул. Кабардинская, 195</t>
  </si>
  <si>
    <t>г. Чегем, ул. Надречная 4 (теплосети и водоотведение)</t>
  </si>
  <si>
    <t>г. Прохладный, пер. Майский, д.22</t>
  </si>
  <si>
    <t>г. Прохладный, ул. Ленина, д.93</t>
  </si>
  <si>
    <t>г. Прохладный, ул. Ленина, д.17</t>
  </si>
  <si>
    <t>г. Нарткала. ул. Кабардинская, 84</t>
  </si>
  <si>
    <t>г. Нарткала, ул. Бозиева, 4</t>
  </si>
  <si>
    <t>г. Нальчик, ул. Фучика,4</t>
  </si>
  <si>
    <t>г. Нальчик, ул. Тургенева,27</t>
  </si>
  <si>
    <t>г. Нальчик, ул.Толстого,85</t>
  </si>
  <si>
    <t>г. Нальчик, ул. Профсоюзная,329</t>
  </si>
  <si>
    <t>г. Нальчик, ул. Прохладненское шоссе 5 км,1</t>
  </si>
  <si>
    <t>г. Нальчик, ул. Пачева,30</t>
  </si>
  <si>
    <t>г. Нальчик, ул. Пачева,28</t>
  </si>
  <si>
    <t>г. Нальчик, ул. Ногмова,81</t>
  </si>
  <si>
    <t>г. Нальчик, ул. Ногмова,80</t>
  </si>
  <si>
    <t>г. Нальчик, ул. Ногмова,79</t>
  </si>
  <si>
    <t>г. Нальчик, ул. Ногмова,77</t>
  </si>
  <si>
    <t>г. Нальчик, ул. Ногмова,75</t>
  </si>
  <si>
    <t>г. Нальчик, ул .Ногмова,59</t>
  </si>
  <si>
    <t>г. Нальчик, ул. Ногмова,35</t>
  </si>
  <si>
    <t>г. Нальчик, ул. Ногмова,83</t>
  </si>
  <si>
    <t>г. Нальчик, ул. Ногмова,85</t>
  </si>
  <si>
    <t>г. Нальчик, ул. Мусукаева,28</t>
  </si>
  <si>
    <t>г. Нальчик, ул. Мальбахова,64</t>
  </si>
  <si>
    <t>г. Нальчик, ул. Мальбахова,121</t>
  </si>
  <si>
    <t>г. Нальчик, ул. Мальбахова,62</t>
  </si>
  <si>
    <t>г. Нальчик, ул. Мальбахова,115</t>
  </si>
  <si>
    <t>г. Нальчик, ул. Лермонтова,29</t>
  </si>
  <si>
    <t>г. Нальчик, ул. Лермонтова,25-а</t>
  </si>
  <si>
    <t>г. Нальчик, ул. Лермонтова,23</t>
  </si>
  <si>
    <t>г. Нальчик, ул. Ленина,45</t>
  </si>
  <si>
    <t>г. Нальчик, ул. Ленина,41</t>
  </si>
  <si>
    <t>г. Нальчик, ул. Вологирова,19</t>
  </si>
  <si>
    <t>г. Нальчик, ул. Коммунаров,15</t>
  </si>
  <si>
    <t>г. Нальчик, ул. Коммунаров,28</t>
  </si>
  <si>
    <t>г. Нальчик, ул. Кирова,349</t>
  </si>
  <si>
    <t>г. Нальчик, ул. Кирова,18</t>
  </si>
  <si>
    <t>г. Нальчик, ул. Кирова,233</t>
  </si>
  <si>
    <t>г. Нальчик, ул. Карашаева,22</t>
  </si>
  <si>
    <t>г. Нальчик, ул. Кабардинская,188</t>
  </si>
  <si>
    <t>г. Нальчик, ул. Идарова,209</t>
  </si>
  <si>
    <t>г. Нальчик, ул. Идарова,137</t>
  </si>
  <si>
    <t>г. Нальчик, ул. Идарова,135</t>
  </si>
  <si>
    <t>г. Нальчик, ул. Дружбы,19</t>
  </si>
  <si>
    <t>г. Нальчик, ул. Горького,68</t>
  </si>
  <si>
    <t>г. Нальчик, ул. Горького,53</t>
  </si>
  <si>
    <t>г. Нальчик, ул .Горького,74</t>
  </si>
  <si>
    <t>г. Нальчик, ул. Балкарская,9</t>
  </si>
  <si>
    <t>г. Нальчик, ул. Б.Хмельницкого,29</t>
  </si>
  <si>
    <t>г. Нальчик, ул. Б.Хмельницкого,37</t>
  </si>
  <si>
    <t>г. Нальчик, ул. Б.Хмельницкого,49</t>
  </si>
  <si>
    <t>г. Нальчик, ул. Байсултанова,10</t>
  </si>
  <si>
    <t>г. Нальчик, ул. Байсултанова,6</t>
  </si>
  <si>
    <t>г. Нальчик, ул. Байсултанова,8</t>
  </si>
  <si>
    <t>г. Нальчик, ул. Балкарская,5</t>
  </si>
  <si>
    <t>г. Нальчик, ул. Вологирова,18</t>
  </si>
  <si>
    <t>г. Нальчик, ул. Головко,14</t>
  </si>
  <si>
    <t>г. Нальчик, ул. Головко,24</t>
  </si>
  <si>
    <t>г. Нальчик, ул. Головко,91</t>
  </si>
  <si>
    <t>г. Баксан, ул. Лазо,8</t>
  </si>
  <si>
    <t>г. Чегем, ул. им.Свободы 2б</t>
  </si>
  <si>
    <t>г. Чегем, ул. Надречная 2</t>
  </si>
  <si>
    <t>с.Советское, ул. Угнич, д.11</t>
  </si>
  <si>
    <t>с. Учебное с. Лесное, ул.Ивановского, д.17</t>
  </si>
  <si>
    <t>г. Прохладный, ул. Строительная, д.6</t>
  </si>
  <si>
    <t>г. Прохладный, ул. Гагарина, д.6</t>
  </si>
  <si>
    <t>г. Прохладный, ул. Боронтова, д.167/1</t>
  </si>
  <si>
    <t>г. Прохладный, ул. Головко, д.319</t>
  </si>
  <si>
    <t>г. Прохладный, ул. Боронтова, д.222/2</t>
  </si>
  <si>
    <t>г. Прохладный, пер. Больничный, д.5</t>
  </si>
  <si>
    <t>г. Нальчик, ул. Чернышевского,171</t>
  </si>
  <si>
    <t>г. Нальчик, ул .Чернышевского,69</t>
  </si>
  <si>
    <t>г. Нальчик, ул. Чернышевского,169</t>
  </si>
  <si>
    <t>г. Нальчик , ул. Чайковского,24</t>
  </si>
  <si>
    <t>г. Нальчик , ул. Чайковского,10</t>
  </si>
  <si>
    <t>г. Нальчик, ул. Хуранова,6</t>
  </si>
  <si>
    <t>г. Нальчик, ул. Тургенева,25</t>
  </si>
  <si>
    <t>г.Нальчик, ул.Тургенева,17</t>
  </si>
  <si>
    <t>г. Нальчик , ул. Тургенева,23</t>
  </si>
  <si>
    <t>г. Нальчик, ул. Тургенева,7</t>
  </si>
  <si>
    <t>г. Нальчик, ул. Толстого,75</t>
  </si>
  <si>
    <t>г. Нальчик, ул. Толстого,3</t>
  </si>
  <si>
    <t>г. Нальчик, ул. Тарчокова,16</t>
  </si>
  <si>
    <t>г. Нальчик, ул. Тарчокова,56</t>
  </si>
  <si>
    <t>г. Нальчик, ул. Пачева,65</t>
  </si>
  <si>
    <t>г. Нальчик, ул. Пачева,38</t>
  </si>
  <si>
    <t>г. Нальчик, ул. Пачева,3</t>
  </si>
  <si>
    <t>г. Нальчик, ул. Осетинская,150</t>
  </si>
  <si>
    <t>г. Нальчик, ул. Ногмова,78</t>
  </si>
  <si>
    <t>г. Нальчик, ул. Ногмова,74</t>
  </si>
  <si>
    <t>г. Нальчик, ул. Ногмова,71</t>
  </si>
  <si>
    <t>г. Нальчик, ул. Ногмова,57</t>
  </si>
  <si>
    <t>г. Нальчик, ул. Ногмова,52</t>
  </si>
  <si>
    <t>г. Нальчик, ул. Ногмова,53</t>
  </si>
  <si>
    <t>г. Нальчик, ул. Ногмова,43</t>
  </si>
  <si>
    <t>г. Нальчик, ул. Ногмова,66</t>
  </si>
  <si>
    <t>г. Нальчик, ул.  Ногмова/ Мечникова,58/151</t>
  </si>
  <si>
    <t>г. Нальчик, ул. Ногмова,60</t>
  </si>
  <si>
    <t>г. Нальчик, ул. Ногмова,45</t>
  </si>
  <si>
    <t>г. Нальчик, ул. Мечникова,159</t>
  </si>
  <si>
    <t>г. Нальчик, ул. Мечникова,136</t>
  </si>
  <si>
    <t>г. Нальчик, ул. Мечникова,134</t>
  </si>
  <si>
    <t>г. Нальчик, ул. Мечникова,122</t>
  </si>
  <si>
    <t>г. Нальчик, ул. Мечникова,120</t>
  </si>
  <si>
    <t>г. Нальчик, ул. Мечникова,116</t>
  </si>
  <si>
    <t>г. Нальчик, ул. Мечникова,181</t>
  </si>
  <si>
    <t>г. Нальчик, ул. Мечникова,177</t>
  </si>
  <si>
    <t>г. Нальчик, ул. Мечникова,147</t>
  </si>
  <si>
    <t>г. Нальчик, ул. Мальбахова,3</t>
  </si>
  <si>
    <t>г. Нальчик, ул. Мальбахова,22</t>
  </si>
  <si>
    <t>г. Нальчик, ул. Мальбахова,20</t>
  </si>
  <si>
    <t>г. Нальчик, ул. Мальбахова,18</t>
  </si>
  <si>
    <t>г. Нальчик, ул. Мальбахова,14</t>
  </si>
  <si>
    <t>г. Нальчик, ул. Мальбахова,1</t>
  </si>
  <si>
    <t>г. Нальчик, ул. Мальбахова,119</t>
  </si>
  <si>
    <t>г. Нальчик, ул. Ленина,61</t>
  </si>
  <si>
    <t>г. Нальчик, ул. Ленина,23</t>
  </si>
  <si>
    <t>г. Нальчик, ул. Ленина,63</t>
  </si>
  <si>
    <t>г. Нальчик, ул. Ленина,43</t>
  </si>
  <si>
    <t>г. Нальчик, ул. Ленина,25</t>
  </si>
  <si>
    <t>г. Нальчик, ул. Кулиева,5-а</t>
  </si>
  <si>
    <t>г. Нальчик, ул. Кулиева,4</t>
  </si>
  <si>
    <t>г. Нальчик, ул. Вологирова,20</t>
  </si>
  <si>
    <t>г. Нальчик, ул. Кирова,335</t>
  </si>
  <si>
    <t>г. Нальчик, ул. Кабардинская,214</t>
  </si>
  <si>
    <t>г. Нальчик, ул. Кабардинская,184</t>
  </si>
  <si>
    <t>г. Нальчик, ул. Идарова,40-а</t>
  </si>
  <si>
    <t>г. Нальчик, ул. Идарова,40-б</t>
  </si>
  <si>
    <t>г. Нальчик, ул. Горького,15</t>
  </si>
  <si>
    <t>г. Нальчик, ул. Горького,51</t>
  </si>
  <si>
    <t>г. Нальчик, ул. Горького,45</t>
  </si>
  <si>
    <t>г. Нальчик, ул. Горького,1</t>
  </si>
  <si>
    <t>г. Нальчик, ул. Головко,87</t>
  </si>
  <si>
    <t>г. Нальчик, ул. Головко,83</t>
  </si>
  <si>
    <t>г. Нальчик, ул. Головко,99</t>
  </si>
  <si>
    <t>г. Нальчик, ул. Головко,97</t>
  </si>
  <si>
    <t>г. Нальчик, ул. Головко,93</t>
  </si>
  <si>
    <t>г. Нальчик, ул. Головко,101</t>
  </si>
  <si>
    <t>г. Нальчик, ул. Абидова,6</t>
  </si>
  <si>
    <t>г. Нальчик, ул. Балкарская,11</t>
  </si>
  <si>
    <t>г. Нальчик, ул. Ахохова,96</t>
  </si>
  <si>
    <t>г. Нальчик, ул. Ахохова,147</t>
  </si>
  <si>
    <t>г. Нальчик, ул. Ахохова,149</t>
  </si>
  <si>
    <t>г. Нарткала, ул. Кахунская, 57</t>
  </si>
  <si>
    <t>г. Нарткала,  ул. Ленина, 79</t>
  </si>
  <si>
    <t>г. Нарткала,  ул. Ленина, 91</t>
  </si>
  <si>
    <t>г. Чегем, ул. Надречная 10а</t>
  </si>
  <si>
    <t>г. Терек, ул. Ленина, 22 корп. А</t>
  </si>
  <si>
    <t>г. Терек, ул. Ленина, 22 корп. Б</t>
  </si>
  <si>
    <t>с. Бабугент, ул. Мечиева 85</t>
  </si>
  <si>
    <t>г. Нальчик, ул. Фучика,7</t>
  </si>
  <si>
    <t>г. Прохладный, ул. Свободы, д.250</t>
  </si>
  <si>
    <t>с. Звездный, ул. Ленина 3</t>
  </si>
  <si>
    <t>г. Тырныауз, ул. Баксанская, 8/а</t>
  </si>
  <si>
    <t>п. Кашхатау, ул. Мечиева,41</t>
  </si>
  <si>
    <t>г. Нальчик, ул. Б.Хмельницкого,36</t>
  </si>
  <si>
    <t>г. Нальчик, ул. Мальбахова,60</t>
  </si>
  <si>
    <t>г. Нальчик, ул. Мальбахова,58</t>
  </si>
  <si>
    <t>г. Нальчик, ул. Мальбахова,28</t>
  </si>
  <si>
    <t>г. Нальчик, ул. Мусукаева,6</t>
  </si>
  <si>
    <t>г. Нальчик, ул. Ногмова,68</t>
  </si>
  <si>
    <t>г. Нальчик, ул. Пачева,20-а</t>
  </si>
  <si>
    <t>г. Нальчик, ул.Толстого,188</t>
  </si>
  <si>
    <t>г. Тырныауз, пер. Молодежный, 4</t>
  </si>
  <si>
    <t>г. Тырныауз, ул. Энеева, 9</t>
  </si>
  <si>
    <t>г. Тырныауз, ул. Энеева, 32</t>
  </si>
  <si>
    <t>с. Бабугент, ул. Мечиева 76</t>
  </si>
  <si>
    <t>г. Нальчик, ул. Головко,20</t>
  </si>
  <si>
    <t>г. Нальчик, ул. Яхогоева,148</t>
  </si>
  <si>
    <t>г. Нальчик, ул. Чайковского,32</t>
  </si>
  <si>
    <t>г. Нальчик, ул. Тарчокова,54-г</t>
  </si>
  <si>
    <t>г. Нарткала, ул. Бозиева, 6</t>
  </si>
  <si>
    <t>г. Нарткала, ул. Ошнокова, 15</t>
  </si>
  <si>
    <t>с. Шалушка, ул. Ленина 60</t>
  </si>
  <si>
    <t>г. Чегем, ул. Надречная, 4</t>
  </si>
  <si>
    <t>г. Терек, ул. Ленина, 22 корп. Б.</t>
  </si>
  <si>
    <t>от 26 декабря 2019 г. № 241-ПП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</si>
</sst>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4" fillId="0" borderId="0"/>
  </cellStyleXfs>
  <cellXfs count="139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  <xf numFmtId="4" fontId="0" fillId="2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1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0" fillId="0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2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5" fillId="2" borderId="0" xfId="0" applyNumberFormat="1" applyFont="1" applyFill="1" applyAlignment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_Xl000000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6"/>
  <sheetViews>
    <sheetView tabSelected="1" view="pageBreakPreview" topLeftCell="A88" zoomScale="90" zoomScaleNormal="80" zoomScaleSheetLayoutView="90" workbookViewId="0">
      <selection activeCell="Q2" sqref="Q2:V2"/>
    </sheetView>
  </sheetViews>
  <sheetFormatPr defaultRowHeight="18.75" x14ac:dyDescent="0.3"/>
  <cols>
    <col min="1" max="1" width="4" style="2" customWidth="1"/>
    <col min="2" max="2" width="30.33203125" style="71" customWidth="1"/>
    <col min="3" max="3" width="6.33203125" customWidth="1"/>
    <col min="4" max="4" width="12.33203125" style="25" customWidth="1"/>
    <col min="5" max="5" width="7.6640625" customWidth="1"/>
    <col min="6" max="6" width="6.6640625" style="25" customWidth="1"/>
    <col min="7" max="7" width="11.88671875" customWidth="1"/>
    <col min="8" max="8" width="14.5546875" style="25" customWidth="1"/>
    <col min="9" max="9" width="12" style="25" customWidth="1"/>
    <col min="10" max="10" width="15" style="3" customWidth="1"/>
    <col min="11" max="11" width="14.6640625" style="3" customWidth="1"/>
    <col min="12" max="12" width="11.109375" style="4" customWidth="1"/>
    <col min="13" max="13" width="16.109375" style="4" customWidth="1"/>
    <col min="14" max="14" width="7" style="1" customWidth="1"/>
    <col min="15" max="15" width="15.21875" style="4" customWidth="1"/>
    <col min="16" max="16" width="10.5546875" customWidth="1"/>
    <col min="17" max="17" width="14.6640625" customWidth="1"/>
    <col min="18" max="18" width="11.109375" customWidth="1"/>
    <col min="19" max="19" width="15.44140625" style="3" customWidth="1"/>
    <col min="20" max="20" width="9" bestFit="1" customWidth="1"/>
    <col min="21" max="21" width="14.33203125" customWidth="1"/>
    <col min="22" max="22" width="16" style="4" customWidth="1"/>
    <col min="23" max="23" width="11.109375" bestFit="1" customWidth="1"/>
  </cols>
  <sheetData>
    <row r="1" spans="1:23" s="11" customFormat="1" x14ac:dyDescent="0.3">
      <c r="A1" s="8"/>
      <c r="B1" s="70"/>
      <c r="C1" s="9"/>
      <c r="D1" s="8"/>
      <c r="E1" s="9"/>
      <c r="F1" s="8"/>
      <c r="G1" s="9"/>
      <c r="H1" s="8"/>
      <c r="I1" s="8"/>
      <c r="J1" s="10"/>
      <c r="K1" s="10"/>
      <c r="L1" s="10"/>
      <c r="M1" s="10"/>
      <c r="N1" s="9"/>
      <c r="O1" s="10"/>
      <c r="P1" s="9"/>
      <c r="Q1" s="118" t="s">
        <v>29</v>
      </c>
      <c r="R1" s="118"/>
      <c r="S1" s="118"/>
      <c r="T1" s="118"/>
      <c r="U1" s="118"/>
      <c r="V1" s="118"/>
    </row>
    <row r="2" spans="1:23" s="11" customFormat="1" x14ac:dyDescent="0.3">
      <c r="A2" s="8"/>
      <c r="B2" s="70"/>
      <c r="C2" s="9"/>
      <c r="D2" s="8"/>
      <c r="E2" s="9"/>
      <c r="F2" s="8"/>
      <c r="G2" s="9"/>
      <c r="H2" s="26"/>
      <c r="I2" s="8"/>
      <c r="J2" s="10"/>
      <c r="K2" s="10"/>
      <c r="L2" s="10"/>
      <c r="M2" s="10"/>
      <c r="N2" s="9"/>
      <c r="O2" s="10"/>
      <c r="P2" s="9"/>
      <c r="Q2" s="118" t="s">
        <v>128</v>
      </c>
      <c r="R2" s="118"/>
      <c r="S2" s="118"/>
      <c r="T2" s="118"/>
      <c r="U2" s="118"/>
      <c r="V2" s="118"/>
    </row>
    <row r="3" spans="1:23" s="11" customFormat="1" x14ac:dyDescent="0.3">
      <c r="A3" s="8"/>
      <c r="B3" s="70"/>
      <c r="C3" s="9"/>
      <c r="D3" s="8"/>
      <c r="E3" s="9"/>
      <c r="F3" s="8"/>
      <c r="G3" s="9"/>
      <c r="H3" s="8"/>
      <c r="I3" s="8"/>
      <c r="J3" s="10"/>
      <c r="K3" s="10"/>
      <c r="L3" s="10"/>
      <c r="M3" s="10"/>
      <c r="N3" s="9"/>
      <c r="O3" s="10"/>
      <c r="P3" s="9"/>
      <c r="Q3" s="118" t="s">
        <v>129</v>
      </c>
      <c r="R3" s="118"/>
      <c r="S3" s="118"/>
      <c r="T3" s="118"/>
      <c r="U3" s="118"/>
      <c r="V3" s="118"/>
    </row>
    <row r="4" spans="1:23" s="11" customFormat="1" x14ac:dyDescent="0.3">
      <c r="A4" s="8"/>
      <c r="B4" s="70"/>
      <c r="C4" s="9"/>
      <c r="D4" s="8"/>
      <c r="E4" s="9"/>
      <c r="F4" s="8"/>
      <c r="G4" s="9"/>
      <c r="H4" s="8"/>
      <c r="I4" s="8"/>
      <c r="J4" s="10"/>
      <c r="K4" s="10"/>
      <c r="L4" s="10"/>
      <c r="M4" s="10"/>
      <c r="N4" s="9"/>
      <c r="O4" s="10"/>
      <c r="P4" s="9"/>
      <c r="Q4" s="33"/>
      <c r="R4" s="33"/>
      <c r="S4" s="118" t="s">
        <v>376</v>
      </c>
      <c r="T4" s="118"/>
      <c r="U4" s="118"/>
      <c r="V4" s="33"/>
    </row>
    <row r="5" spans="1:23" s="11" customFormat="1" ht="20.25" x14ac:dyDescent="0.25">
      <c r="A5" s="134" t="s">
        <v>130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3" s="11" customFormat="1" x14ac:dyDescent="0.3">
      <c r="A6" s="8"/>
      <c r="B6" s="70"/>
      <c r="C6" s="9"/>
      <c r="D6" s="8"/>
      <c r="E6" s="9"/>
      <c r="F6" s="8"/>
      <c r="G6" s="9"/>
      <c r="H6" s="8"/>
      <c r="I6" s="8"/>
      <c r="J6" s="10"/>
      <c r="K6" s="10"/>
      <c r="L6" s="10"/>
      <c r="M6" s="10"/>
      <c r="N6" s="9"/>
      <c r="O6" s="10"/>
      <c r="P6" s="9"/>
      <c r="Q6" s="33"/>
      <c r="R6" s="33"/>
      <c r="S6" s="33"/>
      <c r="T6" s="33"/>
      <c r="U6" s="33"/>
      <c r="V6" s="33"/>
    </row>
    <row r="7" spans="1:23" s="11" customFormat="1" x14ac:dyDescent="0.3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3" s="6" customFormat="1" ht="22.5" customHeight="1" x14ac:dyDescent="0.25">
      <c r="A8" s="124" t="s">
        <v>34</v>
      </c>
      <c r="B8" s="121" t="s">
        <v>0</v>
      </c>
      <c r="C8" s="128" t="s">
        <v>1</v>
      </c>
      <c r="D8" s="124" t="s">
        <v>2</v>
      </c>
      <c r="E8" s="128" t="s">
        <v>3</v>
      </c>
      <c r="F8" s="122" t="s">
        <v>4</v>
      </c>
      <c r="G8" s="121" t="s">
        <v>5</v>
      </c>
      <c r="H8" s="121"/>
      <c r="I8" s="122" t="s">
        <v>6</v>
      </c>
      <c r="J8" s="121" t="s">
        <v>7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35" t="s">
        <v>8</v>
      </c>
    </row>
    <row r="9" spans="1:23" s="6" customFormat="1" ht="71.25" customHeight="1" x14ac:dyDescent="0.25">
      <c r="A9" s="124"/>
      <c r="B9" s="121"/>
      <c r="C9" s="128"/>
      <c r="D9" s="124"/>
      <c r="E9" s="128"/>
      <c r="F9" s="122"/>
      <c r="G9" s="121" t="s">
        <v>9</v>
      </c>
      <c r="H9" s="124" t="s">
        <v>10</v>
      </c>
      <c r="I9" s="122"/>
      <c r="J9" s="125" t="s">
        <v>11</v>
      </c>
      <c r="K9" s="125" t="s">
        <v>12</v>
      </c>
      <c r="L9" s="125" t="s">
        <v>13</v>
      </c>
      <c r="M9" s="125"/>
      <c r="N9" s="121" t="s">
        <v>14</v>
      </c>
      <c r="O9" s="121"/>
      <c r="P9" s="121" t="s">
        <v>15</v>
      </c>
      <c r="Q9" s="121"/>
      <c r="R9" s="121" t="s">
        <v>16</v>
      </c>
      <c r="S9" s="121"/>
      <c r="T9" s="121" t="s">
        <v>17</v>
      </c>
      <c r="U9" s="121"/>
      <c r="V9" s="135"/>
    </row>
    <row r="10" spans="1:23" s="6" customFormat="1" ht="78" customHeight="1" x14ac:dyDescent="0.25">
      <c r="A10" s="124"/>
      <c r="B10" s="121"/>
      <c r="C10" s="128"/>
      <c r="D10" s="124"/>
      <c r="E10" s="128"/>
      <c r="F10" s="122"/>
      <c r="G10" s="121"/>
      <c r="H10" s="124"/>
      <c r="I10" s="122"/>
      <c r="J10" s="125"/>
      <c r="K10" s="125"/>
      <c r="L10" s="83" t="s">
        <v>18</v>
      </c>
      <c r="M10" s="83" t="s">
        <v>19</v>
      </c>
      <c r="N10" s="79" t="s">
        <v>20</v>
      </c>
      <c r="O10" s="83" t="s">
        <v>19</v>
      </c>
      <c r="P10" s="79" t="s">
        <v>18</v>
      </c>
      <c r="Q10" s="79" t="s">
        <v>19</v>
      </c>
      <c r="R10" s="79" t="s">
        <v>18</v>
      </c>
      <c r="S10" s="83" t="s">
        <v>19</v>
      </c>
      <c r="T10" s="79" t="s">
        <v>18</v>
      </c>
      <c r="U10" s="79" t="s">
        <v>19</v>
      </c>
      <c r="V10" s="135"/>
    </row>
    <row r="11" spans="1:23" s="6" customFormat="1" x14ac:dyDescent="0.25">
      <c r="A11" s="12">
        <v>1</v>
      </c>
      <c r="B11" s="60">
        <v>2</v>
      </c>
      <c r="C11" s="13">
        <v>3</v>
      </c>
      <c r="D11" s="12">
        <v>4</v>
      </c>
      <c r="E11" s="13">
        <v>5</v>
      </c>
      <c r="F11" s="12">
        <v>6</v>
      </c>
      <c r="G11" s="13">
        <v>7</v>
      </c>
      <c r="H11" s="12">
        <v>8</v>
      </c>
      <c r="I11" s="12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</row>
    <row r="12" spans="1:23" s="9" customFormat="1" x14ac:dyDescent="0.3">
      <c r="A12" s="131" t="s">
        <v>58</v>
      </c>
      <c r="B12" s="131"/>
      <c r="C12" s="99" t="s">
        <v>21</v>
      </c>
      <c r="D12" s="100" t="s">
        <v>21</v>
      </c>
      <c r="E12" s="99" t="s">
        <v>21</v>
      </c>
      <c r="F12" s="100" t="s">
        <v>21</v>
      </c>
      <c r="G12" s="101">
        <f t="shared" ref="G12:V12" si="0">G136+G249+G354</f>
        <v>595026.46</v>
      </c>
      <c r="H12" s="101">
        <f t="shared" si="0"/>
        <v>469230.91</v>
      </c>
      <c r="I12" s="102">
        <f t="shared" si="0"/>
        <v>30057</v>
      </c>
      <c r="J12" s="101">
        <f t="shared" si="0"/>
        <v>160760767.15000001</v>
      </c>
      <c r="K12" s="101">
        <f t="shared" si="0"/>
        <v>344694</v>
      </c>
      <c r="L12" s="101">
        <f t="shared" si="0"/>
        <v>173044.33000000002</v>
      </c>
      <c r="M12" s="101">
        <f t="shared" si="0"/>
        <v>455998792.17000002</v>
      </c>
      <c r="N12" s="102">
        <f t="shared" si="0"/>
        <v>25</v>
      </c>
      <c r="O12" s="101">
        <f t="shared" si="0"/>
        <v>44967406</v>
      </c>
      <c r="P12" s="101">
        <f t="shared" si="0"/>
        <v>30259.299999999996</v>
      </c>
      <c r="Q12" s="101">
        <f t="shared" si="0"/>
        <v>19636594.769999996</v>
      </c>
      <c r="R12" s="101">
        <f t="shared" si="0"/>
        <v>244855.72999999998</v>
      </c>
      <c r="S12" s="101">
        <f t="shared" si="0"/>
        <v>176076547.88300002</v>
      </c>
      <c r="T12" s="101">
        <f t="shared" si="0"/>
        <v>0</v>
      </c>
      <c r="U12" s="101">
        <f t="shared" si="0"/>
        <v>0</v>
      </c>
      <c r="V12" s="101">
        <f t="shared" si="0"/>
        <v>857784801.97299981</v>
      </c>
    </row>
    <row r="13" spans="1:23" s="15" customFormat="1" ht="18.75" customHeight="1" x14ac:dyDescent="0.3">
      <c r="A13" s="107"/>
      <c r="B13" s="108"/>
      <c r="C13" s="75"/>
      <c r="D13" s="75"/>
      <c r="E13" s="75"/>
      <c r="F13" s="75"/>
      <c r="G13" s="75"/>
      <c r="H13" s="75"/>
      <c r="I13" s="75"/>
      <c r="J13" s="75"/>
      <c r="K13" s="75"/>
      <c r="L13" s="76" t="s">
        <v>41</v>
      </c>
      <c r="M13" s="75"/>
      <c r="N13" s="77"/>
      <c r="O13" s="75"/>
      <c r="P13" s="75"/>
      <c r="Q13" s="75"/>
      <c r="R13" s="75"/>
      <c r="S13" s="75"/>
      <c r="T13" s="75"/>
      <c r="U13" s="75"/>
      <c r="V13" s="84"/>
    </row>
    <row r="14" spans="1:23" s="15" customFormat="1" ht="18.75" customHeight="1" x14ac:dyDescent="0.3">
      <c r="A14" s="109"/>
      <c r="B14" s="68"/>
      <c r="C14" s="45"/>
      <c r="D14" s="45"/>
      <c r="E14" s="45"/>
      <c r="F14" s="45"/>
      <c r="G14" s="45"/>
      <c r="H14" s="45"/>
      <c r="I14" s="45"/>
      <c r="J14" s="45"/>
      <c r="K14" s="45"/>
      <c r="L14" s="110" t="s">
        <v>22</v>
      </c>
      <c r="M14" s="45"/>
      <c r="N14" s="54"/>
      <c r="O14" s="45"/>
      <c r="P14" s="45"/>
      <c r="Q14" s="45"/>
      <c r="R14" s="45"/>
      <c r="S14" s="45"/>
      <c r="T14" s="45"/>
      <c r="U14" s="45"/>
      <c r="V14" s="46"/>
    </row>
    <row r="15" spans="1:23" s="15" customFormat="1" x14ac:dyDescent="0.3">
      <c r="A15" s="103" t="s">
        <v>30</v>
      </c>
      <c r="B15" s="104" t="s">
        <v>342</v>
      </c>
      <c r="C15" s="52">
        <v>1958</v>
      </c>
      <c r="D15" s="53" t="s">
        <v>67</v>
      </c>
      <c r="E15" s="52">
        <v>2</v>
      </c>
      <c r="F15" s="53">
        <v>2</v>
      </c>
      <c r="G15" s="48">
        <v>528.70000000000005</v>
      </c>
      <c r="H15" s="105">
        <v>318.2</v>
      </c>
      <c r="I15" s="106">
        <v>27</v>
      </c>
      <c r="J15" s="48">
        <v>218916</v>
      </c>
      <c r="K15" s="48">
        <v>0</v>
      </c>
      <c r="L15" s="48">
        <v>443.2</v>
      </c>
      <c r="M15" s="48">
        <v>1204617.6000000001</v>
      </c>
      <c r="N15" s="49">
        <v>0</v>
      </c>
      <c r="O15" s="48">
        <v>0</v>
      </c>
      <c r="P15" s="48">
        <v>0</v>
      </c>
      <c r="Q15" s="48">
        <v>0</v>
      </c>
      <c r="R15" s="48">
        <v>1000</v>
      </c>
      <c r="S15" s="48">
        <v>705000</v>
      </c>
      <c r="T15" s="48">
        <v>0</v>
      </c>
      <c r="U15" s="48">
        <v>0</v>
      </c>
      <c r="V15" s="48">
        <f t="shared" ref="V15:V78" si="1">J15+K15+M15+O15+Q15+S15+U15</f>
        <v>2128533.6</v>
      </c>
      <c r="W15" s="39"/>
    </row>
    <row r="16" spans="1:23" s="15" customFormat="1" x14ac:dyDescent="0.3">
      <c r="A16" s="21">
        <f t="shared" ref="A16:A79" si="2">A15+1</f>
        <v>2</v>
      </c>
      <c r="B16" s="61" t="s">
        <v>341</v>
      </c>
      <c r="C16" s="27">
        <v>1959</v>
      </c>
      <c r="D16" s="28" t="s">
        <v>67</v>
      </c>
      <c r="E16" s="27">
        <v>2</v>
      </c>
      <c r="F16" s="28">
        <v>2</v>
      </c>
      <c r="G16" s="31">
        <v>451.9</v>
      </c>
      <c r="H16" s="36">
        <v>451.9</v>
      </c>
      <c r="I16" s="42">
        <v>38</v>
      </c>
      <c r="J16" s="31">
        <v>218916</v>
      </c>
      <c r="K16" s="31">
        <v>0</v>
      </c>
      <c r="L16" s="31">
        <v>293.7</v>
      </c>
      <c r="M16" s="31">
        <v>808061.4</v>
      </c>
      <c r="N16" s="40">
        <v>0</v>
      </c>
      <c r="O16" s="31">
        <v>0</v>
      </c>
      <c r="P16" s="31">
        <v>0</v>
      </c>
      <c r="Q16" s="31">
        <v>0</v>
      </c>
      <c r="R16" s="31">
        <v>728.8</v>
      </c>
      <c r="S16" s="31">
        <v>513863.9</v>
      </c>
      <c r="T16" s="31">
        <v>0</v>
      </c>
      <c r="U16" s="31">
        <v>0</v>
      </c>
      <c r="V16" s="31">
        <f t="shared" si="1"/>
        <v>1540841.3</v>
      </c>
      <c r="W16" s="39"/>
    </row>
    <row r="17" spans="1:23" s="15" customFormat="1" x14ac:dyDescent="0.3">
      <c r="A17" s="21">
        <f t="shared" si="2"/>
        <v>3</v>
      </c>
      <c r="B17" s="62" t="s">
        <v>340</v>
      </c>
      <c r="C17" s="27">
        <v>1959</v>
      </c>
      <c r="D17" s="28" t="s">
        <v>80</v>
      </c>
      <c r="E17" s="27">
        <v>2</v>
      </c>
      <c r="F17" s="28">
        <v>2</v>
      </c>
      <c r="G17" s="31">
        <v>441</v>
      </c>
      <c r="H17" s="36">
        <v>314.60000000000002</v>
      </c>
      <c r="I17" s="42">
        <v>26</v>
      </c>
      <c r="J17" s="31">
        <v>578757</v>
      </c>
      <c r="K17" s="31">
        <v>0</v>
      </c>
      <c r="L17" s="31">
        <v>286.60000000000002</v>
      </c>
      <c r="M17" s="31">
        <v>779114.7</v>
      </c>
      <c r="N17" s="40">
        <v>0</v>
      </c>
      <c r="O17" s="31">
        <v>0</v>
      </c>
      <c r="P17" s="31">
        <v>0</v>
      </c>
      <c r="Q17" s="31">
        <v>0</v>
      </c>
      <c r="R17" s="31">
        <v>870</v>
      </c>
      <c r="S17" s="31">
        <v>613350</v>
      </c>
      <c r="T17" s="31">
        <v>0</v>
      </c>
      <c r="U17" s="31">
        <v>0</v>
      </c>
      <c r="V17" s="31">
        <f t="shared" si="1"/>
        <v>1971221.7</v>
      </c>
      <c r="W17" s="39"/>
    </row>
    <row r="18" spans="1:23" s="15" customFormat="1" x14ac:dyDescent="0.3">
      <c r="A18" s="21">
        <f t="shared" si="2"/>
        <v>4</v>
      </c>
      <c r="B18" s="61" t="s">
        <v>339</v>
      </c>
      <c r="C18" s="27">
        <v>1958</v>
      </c>
      <c r="D18" s="28" t="s">
        <v>67</v>
      </c>
      <c r="E18" s="27">
        <v>2</v>
      </c>
      <c r="F18" s="28">
        <v>2</v>
      </c>
      <c r="G18" s="31">
        <v>445.5</v>
      </c>
      <c r="H18" s="36">
        <v>445.5</v>
      </c>
      <c r="I18" s="42">
        <v>37</v>
      </c>
      <c r="J18" s="31">
        <v>578757</v>
      </c>
      <c r="K18" s="31">
        <v>0</v>
      </c>
      <c r="L18" s="31">
        <v>289.5</v>
      </c>
      <c r="M18" s="31">
        <v>786861</v>
      </c>
      <c r="N18" s="40">
        <v>0</v>
      </c>
      <c r="O18" s="31">
        <v>0</v>
      </c>
      <c r="P18" s="31">
        <v>0</v>
      </c>
      <c r="Q18" s="31">
        <v>0</v>
      </c>
      <c r="R18" s="31">
        <v>870</v>
      </c>
      <c r="S18" s="31">
        <v>613350</v>
      </c>
      <c r="T18" s="31">
        <v>0</v>
      </c>
      <c r="U18" s="31">
        <v>0</v>
      </c>
      <c r="V18" s="31">
        <f t="shared" si="1"/>
        <v>1978968</v>
      </c>
      <c r="W18" s="39"/>
    </row>
    <row r="19" spans="1:23" s="15" customFormat="1" x14ac:dyDescent="0.3">
      <c r="A19" s="21">
        <f t="shared" si="2"/>
        <v>5</v>
      </c>
      <c r="B19" s="61" t="s">
        <v>338</v>
      </c>
      <c r="C19" s="27">
        <v>1959</v>
      </c>
      <c r="D19" s="28" t="s">
        <v>67</v>
      </c>
      <c r="E19" s="27">
        <v>2</v>
      </c>
      <c r="F19" s="28">
        <v>2</v>
      </c>
      <c r="G19" s="31">
        <v>602.6</v>
      </c>
      <c r="H19" s="36">
        <v>602.6</v>
      </c>
      <c r="I19" s="42">
        <v>50</v>
      </c>
      <c r="J19" s="31">
        <v>365004</v>
      </c>
      <c r="K19" s="31">
        <v>0</v>
      </c>
      <c r="L19" s="31">
        <v>391.7</v>
      </c>
      <c r="M19" s="31">
        <v>1064640.6000000001</v>
      </c>
      <c r="N19" s="40">
        <v>0</v>
      </c>
      <c r="O19" s="31">
        <v>0</v>
      </c>
      <c r="P19" s="31">
        <v>0</v>
      </c>
      <c r="Q19" s="31">
        <v>0</v>
      </c>
      <c r="R19" s="31">
        <v>1102</v>
      </c>
      <c r="S19" s="31">
        <v>776910</v>
      </c>
      <c r="T19" s="31">
        <v>0</v>
      </c>
      <c r="U19" s="31">
        <v>0</v>
      </c>
      <c r="V19" s="31">
        <f t="shared" si="1"/>
        <v>2206554.6</v>
      </c>
      <c r="W19" s="39"/>
    </row>
    <row r="20" spans="1:23" s="15" customFormat="1" x14ac:dyDescent="0.3">
      <c r="A20" s="21">
        <f t="shared" si="2"/>
        <v>6</v>
      </c>
      <c r="B20" s="61" t="s">
        <v>337</v>
      </c>
      <c r="C20" s="27">
        <v>1957</v>
      </c>
      <c r="D20" s="28" t="s">
        <v>81</v>
      </c>
      <c r="E20" s="27">
        <v>2</v>
      </c>
      <c r="F20" s="28">
        <v>1</v>
      </c>
      <c r="G20" s="31">
        <v>473.6</v>
      </c>
      <c r="H20" s="36">
        <v>275</v>
      </c>
      <c r="I20" s="42">
        <v>23</v>
      </c>
      <c r="J20" s="31">
        <v>608126.39999999991</v>
      </c>
      <c r="K20" s="31">
        <v>0</v>
      </c>
      <c r="L20" s="31">
        <v>308.7</v>
      </c>
      <c r="M20" s="31">
        <v>839046.6</v>
      </c>
      <c r="N20" s="40">
        <v>0</v>
      </c>
      <c r="O20" s="31">
        <v>0</v>
      </c>
      <c r="P20" s="31">
        <v>0</v>
      </c>
      <c r="Q20" s="31">
        <v>0</v>
      </c>
      <c r="R20" s="31">
        <v>936</v>
      </c>
      <c r="S20" s="31">
        <v>659880</v>
      </c>
      <c r="T20" s="31">
        <v>0</v>
      </c>
      <c r="U20" s="31">
        <v>0</v>
      </c>
      <c r="V20" s="31">
        <f t="shared" si="1"/>
        <v>2107053</v>
      </c>
      <c r="W20" s="39"/>
    </row>
    <row r="21" spans="1:23" s="15" customFormat="1" x14ac:dyDescent="0.3">
      <c r="A21" s="21">
        <f t="shared" si="2"/>
        <v>7</v>
      </c>
      <c r="B21" s="61" t="s">
        <v>336</v>
      </c>
      <c r="C21" s="27">
        <v>1957</v>
      </c>
      <c r="D21" s="28" t="s">
        <v>81</v>
      </c>
      <c r="E21" s="27">
        <v>2</v>
      </c>
      <c r="F21" s="28">
        <v>2</v>
      </c>
      <c r="G21" s="31">
        <v>628.6</v>
      </c>
      <c r="H21" s="36">
        <v>406.1</v>
      </c>
      <c r="I21" s="42">
        <v>34</v>
      </c>
      <c r="J21" s="31">
        <v>370461.2</v>
      </c>
      <c r="K21" s="31">
        <v>0</v>
      </c>
      <c r="L21" s="31">
        <v>559.20000000000005</v>
      </c>
      <c r="M21" s="31">
        <v>1519905.6</v>
      </c>
      <c r="N21" s="40">
        <v>0</v>
      </c>
      <c r="O21" s="31">
        <v>0</v>
      </c>
      <c r="P21" s="31">
        <v>0</v>
      </c>
      <c r="Q21" s="31">
        <v>0</v>
      </c>
      <c r="R21" s="31">
        <v>1115</v>
      </c>
      <c r="S21" s="31">
        <v>786075</v>
      </c>
      <c r="T21" s="31">
        <v>0</v>
      </c>
      <c r="U21" s="31">
        <v>0</v>
      </c>
      <c r="V21" s="31">
        <f t="shared" si="1"/>
        <v>2676441.7999999998</v>
      </c>
      <c r="W21" s="39"/>
    </row>
    <row r="22" spans="1:23" s="15" customFormat="1" x14ac:dyDescent="0.3">
      <c r="A22" s="21">
        <f t="shared" si="2"/>
        <v>8</v>
      </c>
      <c r="B22" s="61" t="s">
        <v>335</v>
      </c>
      <c r="C22" s="27">
        <v>1957</v>
      </c>
      <c r="D22" s="28" t="s">
        <v>82</v>
      </c>
      <c r="E22" s="27">
        <v>2</v>
      </c>
      <c r="F22" s="28">
        <v>2</v>
      </c>
      <c r="G22" s="31">
        <v>419.9</v>
      </c>
      <c r="H22" s="36">
        <v>419.9</v>
      </c>
      <c r="I22" s="42">
        <v>35</v>
      </c>
      <c r="J22" s="31">
        <v>310835.73</v>
      </c>
      <c r="K22" s="31">
        <v>0</v>
      </c>
      <c r="L22" s="31">
        <v>351.3</v>
      </c>
      <c r="M22" s="31">
        <v>954833.4</v>
      </c>
      <c r="N22" s="40">
        <v>0</v>
      </c>
      <c r="O22" s="31">
        <v>0</v>
      </c>
      <c r="P22" s="31">
        <v>0</v>
      </c>
      <c r="Q22" s="31">
        <v>0</v>
      </c>
      <c r="R22" s="31">
        <v>874.5</v>
      </c>
      <c r="S22" s="31">
        <v>616522.5</v>
      </c>
      <c r="T22" s="31">
        <v>0</v>
      </c>
      <c r="U22" s="31">
        <v>0</v>
      </c>
      <c r="V22" s="31">
        <f t="shared" si="1"/>
        <v>1882191.63</v>
      </c>
      <c r="W22" s="39"/>
    </row>
    <row r="23" spans="1:23" s="15" customFormat="1" x14ac:dyDescent="0.3">
      <c r="A23" s="21">
        <f t="shared" si="2"/>
        <v>9</v>
      </c>
      <c r="B23" s="61" t="s">
        <v>334</v>
      </c>
      <c r="C23" s="27">
        <v>1957</v>
      </c>
      <c r="D23" s="28" t="s">
        <v>81</v>
      </c>
      <c r="E23" s="27">
        <v>2</v>
      </c>
      <c r="F23" s="28">
        <v>2</v>
      </c>
      <c r="G23" s="31">
        <v>623.20000000000005</v>
      </c>
      <c r="H23" s="36">
        <v>623.20000000000005</v>
      </c>
      <c r="I23" s="42">
        <v>52</v>
      </c>
      <c r="J23" s="31">
        <v>370461.6</v>
      </c>
      <c r="K23" s="31">
        <v>0</v>
      </c>
      <c r="L23" s="31">
        <v>516.9</v>
      </c>
      <c r="M23" s="31">
        <v>1404934.2</v>
      </c>
      <c r="N23" s="40">
        <v>0</v>
      </c>
      <c r="O23" s="31">
        <v>0</v>
      </c>
      <c r="P23" s="31">
        <v>0</v>
      </c>
      <c r="Q23" s="31">
        <v>0</v>
      </c>
      <c r="R23" s="31">
        <v>1109</v>
      </c>
      <c r="S23" s="31">
        <v>781845</v>
      </c>
      <c r="T23" s="31">
        <v>0</v>
      </c>
      <c r="U23" s="31">
        <v>0</v>
      </c>
      <c r="V23" s="31">
        <f t="shared" si="1"/>
        <v>2557240.7999999998</v>
      </c>
      <c r="W23" s="39"/>
    </row>
    <row r="24" spans="1:23" s="15" customFormat="1" x14ac:dyDescent="0.3">
      <c r="A24" s="21">
        <f t="shared" si="2"/>
        <v>10</v>
      </c>
      <c r="B24" s="61" t="s">
        <v>333</v>
      </c>
      <c r="C24" s="27">
        <v>1959</v>
      </c>
      <c r="D24" s="28" t="s">
        <v>67</v>
      </c>
      <c r="E24" s="27">
        <v>2</v>
      </c>
      <c r="F24" s="28">
        <v>2</v>
      </c>
      <c r="G24" s="31">
        <v>440.3</v>
      </c>
      <c r="H24" s="36">
        <v>440.3</v>
      </c>
      <c r="I24" s="42">
        <v>37</v>
      </c>
      <c r="J24" s="31">
        <v>321195</v>
      </c>
      <c r="K24" s="31">
        <v>0</v>
      </c>
      <c r="L24" s="31">
        <v>286.2</v>
      </c>
      <c r="M24" s="31">
        <v>777891.6</v>
      </c>
      <c r="N24" s="40">
        <v>0</v>
      </c>
      <c r="O24" s="31">
        <v>0</v>
      </c>
      <c r="P24" s="31">
        <v>0</v>
      </c>
      <c r="Q24" s="31">
        <v>0</v>
      </c>
      <c r="R24" s="31">
        <v>882</v>
      </c>
      <c r="S24" s="31">
        <v>621810</v>
      </c>
      <c r="T24" s="31">
        <v>0</v>
      </c>
      <c r="U24" s="31">
        <v>0</v>
      </c>
      <c r="V24" s="31">
        <f t="shared" si="1"/>
        <v>1720896.6</v>
      </c>
      <c r="W24" s="39"/>
    </row>
    <row r="25" spans="1:23" s="15" customFormat="1" x14ac:dyDescent="0.3">
      <c r="A25" s="21">
        <f t="shared" si="2"/>
        <v>11</v>
      </c>
      <c r="B25" s="61" t="s">
        <v>332</v>
      </c>
      <c r="C25" s="27">
        <v>1960</v>
      </c>
      <c r="D25" s="28" t="s">
        <v>67</v>
      </c>
      <c r="E25" s="27">
        <v>2</v>
      </c>
      <c r="F25" s="28">
        <v>2</v>
      </c>
      <c r="G25" s="31">
        <v>646.6</v>
      </c>
      <c r="H25" s="36">
        <v>646.6</v>
      </c>
      <c r="I25" s="42">
        <v>54</v>
      </c>
      <c r="J25" s="31">
        <v>401377</v>
      </c>
      <c r="K25" s="31">
        <v>0</v>
      </c>
      <c r="L25" s="31">
        <v>420.3</v>
      </c>
      <c r="M25" s="31">
        <v>1142375.3999999999</v>
      </c>
      <c r="N25" s="40">
        <v>0</v>
      </c>
      <c r="O25" s="31">
        <v>0</v>
      </c>
      <c r="P25" s="31">
        <v>0</v>
      </c>
      <c r="Q25" s="31">
        <v>0</v>
      </c>
      <c r="R25" s="31">
        <v>1118</v>
      </c>
      <c r="S25" s="31">
        <v>788190</v>
      </c>
      <c r="T25" s="31">
        <v>0</v>
      </c>
      <c r="U25" s="31">
        <v>0</v>
      </c>
      <c r="V25" s="31">
        <f t="shared" si="1"/>
        <v>2331942.4</v>
      </c>
      <c r="W25" s="39"/>
    </row>
    <row r="26" spans="1:23" s="15" customFormat="1" x14ac:dyDescent="0.3">
      <c r="A26" s="21">
        <f t="shared" si="2"/>
        <v>12</v>
      </c>
      <c r="B26" s="61" t="s">
        <v>331</v>
      </c>
      <c r="C26" s="27">
        <v>1953</v>
      </c>
      <c r="D26" s="28" t="s">
        <v>80</v>
      </c>
      <c r="E26" s="27">
        <v>3</v>
      </c>
      <c r="F26" s="28">
        <v>1</v>
      </c>
      <c r="G26" s="31">
        <v>719.8</v>
      </c>
      <c r="H26" s="36">
        <v>554.6</v>
      </c>
      <c r="I26" s="42">
        <v>46</v>
      </c>
      <c r="J26" s="31">
        <v>816680</v>
      </c>
      <c r="K26" s="31">
        <v>0</v>
      </c>
      <c r="L26" s="31">
        <v>312</v>
      </c>
      <c r="M26" s="31">
        <v>848016</v>
      </c>
      <c r="N26" s="40">
        <v>0</v>
      </c>
      <c r="O26" s="31">
        <v>0</v>
      </c>
      <c r="P26" s="31">
        <v>0</v>
      </c>
      <c r="Q26" s="31">
        <v>0</v>
      </c>
      <c r="R26" s="31">
        <v>843.3</v>
      </c>
      <c r="S26" s="31">
        <v>594526</v>
      </c>
      <c r="T26" s="31">
        <v>0</v>
      </c>
      <c r="U26" s="31">
        <v>0</v>
      </c>
      <c r="V26" s="31">
        <f t="shared" si="1"/>
        <v>2259222</v>
      </c>
      <c r="W26" s="39"/>
    </row>
    <row r="27" spans="1:23" s="15" customFormat="1" x14ac:dyDescent="0.3">
      <c r="A27" s="21">
        <f t="shared" si="2"/>
        <v>13</v>
      </c>
      <c r="B27" s="61" t="s">
        <v>330</v>
      </c>
      <c r="C27" s="27">
        <v>1949</v>
      </c>
      <c r="D27" s="28" t="s">
        <v>67</v>
      </c>
      <c r="E27" s="27">
        <v>2</v>
      </c>
      <c r="F27" s="28">
        <v>1</v>
      </c>
      <c r="G27" s="31">
        <v>392.2</v>
      </c>
      <c r="H27" s="36">
        <v>392.2</v>
      </c>
      <c r="I27" s="42">
        <v>33</v>
      </c>
      <c r="J27" s="31">
        <v>258876</v>
      </c>
      <c r="K27" s="31">
        <v>0</v>
      </c>
      <c r="L27" s="31">
        <v>313.8</v>
      </c>
      <c r="M27" s="31">
        <v>852908.4</v>
      </c>
      <c r="N27" s="40">
        <v>0</v>
      </c>
      <c r="O27" s="31">
        <v>0</v>
      </c>
      <c r="P27" s="31">
        <v>0</v>
      </c>
      <c r="Q27" s="31">
        <v>0</v>
      </c>
      <c r="R27" s="31">
        <v>842.5</v>
      </c>
      <c r="S27" s="31">
        <v>593962.5</v>
      </c>
      <c r="T27" s="31">
        <v>0</v>
      </c>
      <c r="U27" s="31">
        <v>0</v>
      </c>
      <c r="V27" s="31">
        <f t="shared" si="1"/>
        <v>1705746.9</v>
      </c>
      <c r="W27" s="39"/>
    </row>
    <row r="28" spans="1:23" s="15" customFormat="1" x14ac:dyDescent="0.3">
      <c r="A28" s="21">
        <f t="shared" si="2"/>
        <v>14</v>
      </c>
      <c r="B28" s="61" t="s">
        <v>329</v>
      </c>
      <c r="C28" s="27">
        <v>1950</v>
      </c>
      <c r="D28" s="28" t="s">
        <v>67</v>
      </c>
      <c r="E28" s="27">
        <v>2</v>
      </c>
      <c r="F28" s="28">
        <v>1</v>
      </c>
      <c r="G28" s="31">
        <v>228.5</v>
      </c>
      <c r="H28" s="36">
        <v>197.1</v>
      </c>
      <c r="I28" s="42">
        <v>15</v>
      </c>
      <c r="J28" s="31">
        <v>246969</v>
      </c>
      <c r="K28" s="31">
        <v>0</v>
      </c>
      <c r="L28" s="31">
        <v>158.5</v>
      </c>
      <c r="M28" s="31">
        <v>430803</v>
      </c>
      <c r="N28" s="40">
        <v>0</v>
      </c>
      <c r="O28" s="31">
        <v>0</v>
      </c>
      <c r="P28" s="31">
        <v>0</v>
      </c>
      <c r="Q28" s="31">
        <v>0</v>
      </c>
      <c r="R28" s="31">
        <v>316.5</v>
      </c>
      <c r="S28" s="31">
        <v>223132.5</v>
      </c>
      <c r="T28" s="31">
        <v>0</v>
      </c>
      <c r="U28" s="31">
        <v>0</v>
      </c>
      <c r="V28" s="31">
        <f t="shared" si="1"/>
        <v>900904.5</v>
      </c>
      <c r="W28" s="39"/>
    </row>
    <row r="29" spans="1:23" s="15" customFormat="1" x14ac:dyDescent="0.3">
      <c r="A29" s="21">
        <f t="shared" si="2"/>
        <v>15</v>
      </c>
      <c r="B29" s="61" t="s">
        <v>328</v>
      </c>
      <c r="C29" s="27">
        <v>1960</v>
      </c>
      <c r="D29" s="28" t="s">
        <v>67</v>
      </c>
      <c r="E29" s="27">
        <v>4</v>
      </c>
      <c r="F29" s="28">
        <v>3</v>
      </c>
      <c r="G29" s="31">
        <v>2427.6999999999998</v>
      </c>
      <c r="H29" s="36">
        <v>1408.3</v>
      </c>
      <c r="I29" s="42">
        <v>117</v>
      </c>
      <c r="J29" s="31">
        <v>1948968</v>
      </c>
      <c r="K29" s="31">
        <v>0</v>
      </c>
      <c r="L29" s="31">
        <v>788.9</v>
      </c>
      <c r="M29" s="31">
        <v>2144243.7999999998</v>
      </c>
      <c r="N29" s="40">
        <v>0</v>
      </c>
      <c r="O29" s="31">
        <v>0</v>
      </c>
      <c r="P29" s="31">
        <v>474.2</v>
      </c>
      <c r="Q29" s="31">
        <v>307279.65000000002</v>
      </c>
      <c r="R29" s="31">
        <v>2041.16</v>
      </c>
      <c r="S29" s="31">
        <v>1439017.8</v>
      </c>
      <c r="T29" s="31">
        <v>0</v>
      </c>
      <c r="U29" s="31">
        <v>0</v>
      </c>
      <c r="V29" s="31">
        <f t="shared" si="1"/>
        <v>5839509.25</v>
      </c>
      <c r="W29" s="39"/>
    </row>
    <row r="30" spans="1:23" s="15" customFormat="1" x14ac:dyDescent="0.3">
      <c r="A30" s="21">
        <f t="shared" si="2"/>
        <v>16</v>
      </c>
      <c r="B30" s="61" t="s">
        <v>327</v>
      </c>
      <c r="C30" s="27">
        <v>1954</v>
      </c>
      <c r="D30" s="28" t="s">
        <v>23</v>
      </c>
      <c r="E30" s="27">
        <v>2</v>
      </c>
      <c r="F30" s="28">
        <v>1</v>
      </c>
      <c r="G30" s="31">
        <v>379.6</v>
      </c>
      <c r="H30" s="36">
        <v>379.6</v>
      </c>
      <c r="I30" s="42">
        <v>32</v>
      </c>
      <c r="J30" s="31">
        <v>301650</v>
      </c>
      <c r="K30" s="31">
        <v>0</v>
      </c>
      <c r="L30" s="31">
        <v>400</v>
      </c>
      <c r="M30" s="31">
        <v>1087200</v>
      </c>
      <c r="N30" s="40">
        <v>0</v>
      </c>
      <c r="O30" s="31">
        <v>0</v>
      </c>
      <c r="P30" s="31">
        <v>0</v>
      </c>
      <c r="Q30" s="31">
        <v>0</v>
      </c>
      <c r="R30" s="31">
        <v>602</v>
      </c>
      <c r="S30" s="31">
        <v>424410</v>
      </c>
      <c r="T30" s="31">
        <v>0</v>
      </c>
      <c r="U30" s="31">
        <v>0</v>
      </c>
      <c r="V30" s="31">
        <f t="shared" si="1"/>
        <v>1813260</v>
      </c>
      <c r="W30" s="39"/>
    </row>
    <row r="31" spans="1:23" s="15" customFormat="1" x14ac:dyDescent="0.3">
      <c r="A31" s="21">
        <f t="shared" si="2"/>
        <v>17</v>
      </c>
      <c r="B31" s="61" t="s">
        <v>326</v>
      </c>
      <c r="C31" s="27">
        <v>1954</v>
      </c>
      <c r="D31" s="28" t="s">
        <v>23</v>
      </c>
      <c r="E31" s="27">
        <v>2</v>
      </c>
      <c r="F31" s="28">
        <v>1</v>
      </c>
      <c r="G31" s="31">
        <v>331.2</v>
      </c>
      <c r="H31" s="36">
        <v>331.2</v>
      </c>
      <c r="I31" s="42">
        <v>27</v>
      </c>
      <c r="J31" s="31">
        <v>301650</v>
      </c>
      <c r="K31" s="31">
        <v>0</v>
      </c>
      <c r="L31" s="31">
        <v>300</v>
      </c>
      <c r="M31" s="31">
        <v>815400</v>
      </c>
      <c r="N31" s="40">
        <v>0</v>
      </c>
      <c r="O31" s="31">
        <v>0</v>
      </c>
      <c r="P31" s="31">
        <v>0</v>
      </c>
      <c r="Q31" s="31">
        <v>0</v>
      </c>
      <c r="R31" s="31">
        <v>630</v>
      </c>
      <c r="S31" s="31">
        <v>444150</v>
      </c>
      <c r="T31" s="31">
        <v>0</v>
      </c>
      <c r="U31" s="31">
        <v>0</v>
      </c>
      <c r="V31" s="31">
        <f t="shared" si="1"/>
        <v>1561200</v>
      </c>
      <c r="W31" s="39"/>
    </row>
    <row r="32" spans="1:23" s="15" customFormat="1" x14ac:dyDescent="0.3">
      <c r="A32" s="21">
        <f t="shared" si="2"/>
        <v>18</v>
      </c>
      <c r="B32" s="61" t="s">
        <v>325</v>
      </c>
      <c r="C32" s="27">
        <v>1959</v>
      </c>
      <c r="D32" s="28" t="s">
        <v>23</v>
      </c>
      <c r="E32" s="27">
        <v>2</v>
      </c>
      <c r="F32" s="28">
        <v>1</v>
      </c>
      <c r="G32" s="31">
        <v>379.9</v>
      </c>
      <c r="H32" s="36">
        <v>314.39999999999998</v>
      </c>
      <c r="I32" s="42">
        <v>26</v>
      </c>
      <c r="J32" s="31">
        <v>229944</v>
      </c>
      <c r="K32" s="31">
        <v>0</v>
      </c>
      <c r="L32" s="31">
        <v>246.9</v>
      </c>
      <c r="M32" s="31">
        <v>671169</v>
      </c>
      <c r="N32" s="40">
        <v>0</v>
      </c>
      <c r="O32" s="31">
        <v>0</v>
      </c>
      <c r="P32" s="31">
        <v>0</v>
      </c>
      <c r="Q32" s="31">
        <v>0</v>
      </c>
      <c r="R32" s="31">
        <v>340</v>
      </c>
      <c r="S32" s="31">
        <v>239700</v>
      </c>
      <c r="T32" s="31">
        <v>0</v>
      </c>
      <c r="U32" s="31">
        <v>0</v>
      </c>
      <c r="V32" s="31">
        <f t="shared" si="1"/>
        <v>1140813</v>
      </c>
      <c r="W32" s="39"/>
    </row>
    <row r="33" spans="1:23" s="15" customFormat="1" x14ac:dyDescent="0.3">
      <c r="A33" s="21">
        <f t="shared" si="2"/>
        <v>19</v>
      </c>
      <c r="B33" s="62" t="s">
        <v>324</v>
      </c>
      <c r="C33" s="27">
        <v>2004</v>
      </c>
      <c r="D33" s="28" t="s">
        <v>83</v>
      </c>
      <c r="E33" s="27">
        <v>10</v>
      </c>
      <c r="F33" s="28">
        <v>2</v>
      </c>
      <c r="G33" s="31">
        <v>4759.3</v>
      </c>
      <c r="H33" s="36">
        <v>4640</v>
      </c>
      <c r="I33" s="42">
        <v>331</v>
      </c>
      <c r="J33" s="31">
        <v>0</v>
      </c>
      <c r="K33" s="31">
        <v>0</v>
      </c>
      <c r="L33" s="31">
        <v>0</v>
      </c>
      <c r="M33" s="31"/>
      <c r="N33" s="40">
        <v>2</v>
      </c>
      <c r="O33" s="31">
        <v>4087946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f t="shared" si="1"/>
        <v>4087946</v>
      </c>
      <c r="W33" s="39"/>
    </row>
    <row r="34" spans="1:23" s="15" customFormat="1" x14ac:dyDescent="0.3">
      <c r="A34" s="21">
        <f t="shared" si="2"/>
        <v>20</v>
      </c>
      <c r="B34" s="61" t="s">
        <v>323</v>
      </c>
      <c r="C34" s="27">
        <v>1959</v>
      </c>
      <c r="D34" s="28" t="s">
        <v>67</v>
      </c>
      <c r="E34" s="27">
        <v>2</v>
      </c>
      <c r="F34" s="28">
        <v>2</v>
      </c>
      <c r="G34" s="31">
        <v>790.8</v>
      </c>
      <c r="H34" s="36">
        <v>455.1</v>
      </c>
      <c r="I34" s="42">
        <v>38</v>
      </c>
      <c r="J34" s="31">
        <v>558089</v>
      </c>
      <c r="K34" s="31">
        <v>0</v>
      </c>
      <c r="L34" s="31">
        <v>549</v>
      </c>
      <c r="M34" s="31">
        <v>1492182</v>
      </c>
      <c r="N34" s="40">
        <v>0</v>
      </c>
      <c r="O34" s="31">
        <v>0</v>
      </c>
      <c r="P34" s="31">
        <v>0</v>
      </c>
      <c r="Q34" s="31">
        <v>0</v>
      </c>
      <c r="R34" s="31">
        <v>534</v>
      </c>
      <c r="S34" s="31">
        <v>376470</v>
      </c>
      <c r="T34" s="31">
        <v>0</v>
      </c>
      <c r="U34" s="31">
        <v>0</v>
      </c>
      <c r="V34" s="31">
        <f t="shared" si="1"/>
        <v>2426741</v>
      </c>
      <c r="W34" s="39"/>
    </row>
    <row r="35" spans="1:23" s="15" customFormat="1" x14ac:dyDescent="0.3">
      <c r="A35" s="21">
        <f t="shared" si="2"/>
        <v>21</v>
      </c>
      <c r="B35" s="61" t="s">
        <v>322</v>
      </c>
      <c r="C35" s="27">
        <v>1959</v>
      </c>
      <c r="D35" s="28" t="s">
        <v>67</v>
      </c>
      <c r="E35" s="27">
        <v>2</v>
      </c>
      <c r="F35" s="28">
        <v>1</v>
      </c>
      <c r="G35" s="31">
        <v>600</v>
      </c>
      <c r="H35" s="36">
        <v>600</v>
      </c>
      <c r="I35" s="42">
        <v>49</v>
      </c>
      <c r="J35" s="31">
        <v>509680</v>
      </c>
      <c r="K35" s="31">
        <v>0</v>
      </c>
      <c r="L35" s="31">
        <v>390</v>
      </c>
      <c r="M35" s="31">
        <v>1060020</v>
      </c>
      <c r="N35" s="40">
        <v>0</v>
      </c>
      <c r="O35" s="31">
        <v>0</v>
      </c>
      <c r="P35" s="31">
        <v>0</v>
      </c>
      <c r="Q35" s="31">
        <v>0</v>
      </c>
      <c r="R35" s="31">
        <v>490</v>
      </c>
      <c r="S35" s="31">
        <v>345450</v>
      </c>
      <c r="T35" s="31">
        <v>0</v>
      </c>
      <c r="U35" s="31">
        <v>0</v>
      </c>
      <c r="V35" s="31">
        <f t="shared" si="1"/>
        <v>1915150</v>
      </c>
      <c r="W35" s="39"/>
    </row>
    <row r="36" spans="1:23" s="15" customFormat="1" x14ac:dyDescent="0.3">
      <c r="A36" s="21">
        <f t="shared" si="2"/>
        <v>22</v>
      </c>
      <c r="B36" s="61" t="s">
        <v>321</v>
      </c>
      <c r="C36" s="27">
        <v>1991</v>
      </c>
      <c r="D36" s="28" t="s">
        <v>38</v>
      </c>
      <c r="E36" s="27">
        <v>10</v>
      </c>
      <c r="F36" s="28">
        <v>2</v>
      </c>
      <c r="G36" s="31">
        <v>5372.6</v>
      </c>
      <c r="H36" s="36">
        <v>2828.4</v>
      </c>
      <c r="I36" s="42">
        <v>202</v>
      </c>
      <c r="J36" s="31">
        <v>0</v>
      </c>
      <c r="K36" s="31">
        <v>0</v>
      </c>
      <c r="L36" s="31">
        <v>0</v>
      </c>
      <c r="M36" s="31">
        <v>0</v>
      </c>
      <c r="N36" s="40">
        <v>2</v>
      </c>
      <c r="O36" s="31">
        <v>4087946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f t="shared" si="1"/>
        <v>4087946</v>
      </c>
      <c r="W36" s="39"/>
    </row>
    <row r="37" spans="1:23" s="15" customFormat="1" x14ac:dyDescent="0.3">
      <c r="A37" s="21">
        <f t="shared" si="2"/>
        <v>23</v>
      </c>
      <c r="B37" s="61" t="s">
        <v>320</v>
      </c>
      <c r="C37" s="27">
        <v>1990</v>
      </c>
      <c r="D37" s="28" t="s">
        <v>38</v>
      </c>
      <c r="E37" s="27">
        <v>14</v>
      </c>
      <c r="F37" s="28">
        <v>1</v>
      </c>
      <c r="G37" s="31">
        <v>4360.1000000000004</v>
      </c>
      <c r="H37" s="36">
        <v>3810.7</v>
      </c>
      <c r="I37" s="42">
        <v>317</v>
      </c>
      <c r="J37" s="31">
        <v>0</v>
      </c>
      <c r="K37" s="31">
        <v>0</v>
      </c>
      <c r="L37" s="31">
        <v>0</v>
      </c>
      <c r="M37" s="31">
        <v>0</v>
      </c>
      <c r="N37" s="40">
        <v>1</v>
      </c>
      <c r="O37" s="31">
        <v>2043973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f t="shared" si="1"/>
        <v>2043973</v>
      </c>
      <c r="W37" s="39"/>
    </row>
    <row r="38" spans="1:23" s="15" customFormat="1" x14ac:dyDescent="0.3">
      <c r="A38" s="21">
        <f t="shared" si="2"/>
        <v>24</v>
      </c>
      <c r="B38" s="61" t="s">
        <v>319</v>
      </c>
      <c r="C38" s="27">
        <v>1937</v>
      </c>
      <c r="D38" s="28" t="s">
        <v>67</v>
      </c>
      <c r="E38" s="27">
        <v>3</v>
      </c>
      <c r="F38" s="28">
        <v>6</v>
      </c>
      <c r="G38" s="31">
        <v>4377.6000000000004</v>
      </c>
      <c r="H38" s="36">
        <v>3079.1</v>
      </c>
      <c r="I38" s="42">
        <v>220</v>
      </c>
      <c r="J38" s="31">
        <v>1267268.7</v>
      </c>
      <c r="K38" s="31">
        <v>0</v>
      </c>
      <c r="L38" s="31">
        <v>1896.9</v>
      </c>
      <c r="M38" s="31">
        <v>5155937.3</v>
      </c>
      <c r="N38" s="40">
        <v>0</v>
      </c>
      <c r="O38" s="31">
        <v>0</v>
      </c>
      <c r="P38" s="31">
        <v>1333.9</v>
      </c>
      <c r="Q38" s="31">
        <v>864367.2</v>
      </c>
      <c r="R38" s="31">
        <v>2305.14</v>
      </c>
      <c r="S38" s="31">
        <v>1625123.7</v>
      </c>
      <c r="T38" s="31">
        <v>0</v>
      </c>
      <c r="U38" s="31">
        <v>0</v>
      </c>
      <c r="V38" s="31">
        <f t="shared" si="1"/>
        <v>8912696.9000000004</v>
      </c>
      <c r="W38" s="39"/>
    </row>
    <row r="39" spans="1:23" s="15" customFormat="1" x14ac:dyDescent="0.3">
      <c r="A39" s="21">
        <f t="shared" si="2"/>
        <v>25</v>
      </c>
      <c r="B39" s="61" t="s">
        <v>318</v>
      </c>
      <c r="C39" s="27">
        <v>1956</v>
      </c>
      <c r="D39" s="28" t="s">
        <v>23</v>
      </c>
      <c r="E39" s="27">
        <v>5</v>
      </c>
      <c r="F39" s="28">
        <v>3</v>
      </c>
      <c r="G39" s="31">
        <v>1665.6</v>
      </c>
      <c r="H39" s="36">
        <v>1665.6</v>
      </c>
      <c r="I39" s="42">
        <v>118</v>
      </c>
      <c r="J39" s="31">
        <v>1911470</v>
      </c>
      <c r="K39" s="31">
        <v>0</v>
      </c>
      <c r="L39" s="31">
        <v>1026</v>
      </c>
      <c r="M39" s="31">
        <v>2788668</v>
      </c>
      <c r="N39" s="40">
        <v>0</v>
      </c>
      <c r="O39" s="31">
        <v>0</v>
      </c>
      <c r="P39" s="31">
        <v>850</v>
      </c>
      <c r="Q39" s="31">
        <v>550800</v>
      </c>
      <c r="R39" s="31">
        <v>2447</v>
      </c>
      <c r="S39" s="31">
        <v>1725135</v>
      </c>
      <c r="T39" s="31">
        <v>0</v>
      </c>
      <c r="U39" s="31">
        <v>0</v>
      </c>
      <c r="V39" s="31">
        <f t="shared" si="1"/>
        <v>6976073</v>
      </c>
      <c r="W39" s="39"/>
    </row>
    <row r="40" spans="1:23" s="15" customFormat="1" x14ac:dyDescent="0.3">
      <c r="A40" s="21">
        <f t="shared" si="2"/>
        <v>26</v>
      </c>
      <c r="B40" s="61" t="s">
        <v>317</v>
      </c>
      <c r="C40" s="27">
        <v>1957</v>
      </c>
      <c r="D40" s="28" t="s">
        <v>67</v>
      </c>
      <c r="E40" s="27">
        <v>2</v>
      </c>
      <c r="F40" s="28">
        <v>2</v>
      </c>
      <c r="G40" s="31">
        <v>691.2</v>
      </c>
      <c r="H40" s="36">
        <v>643.5</v>
      </c>
      <c r="I40" s="42">
        <v>53</v>
      </c>
      <c r="J40" s="31">
        <v>841465.6</v>
      </c>
      <c r="K40" s="31">
        <v>0</v>
      </c>
      <c r="L40" s="31">
        <v>577.5</v>
      </c>
      <c r="M40" s="31">
        <v>1569501.96</v>
      </c>
      <c r="N40" s="40">
        <v>0</v>
      </c>
      <c r="O40" s="31">
        <v>0</v>
      </c>
      <c r="P40" s="31">
        <v>0</v>
      </c>
      <c r="Q40" s="31">
        <v>0</v>
      </c>
      <c r="R40" s="31">
        <v>1187.5</v>
      </c>
      <c r="S40" s="31">
        <v>837187.5</v>
      </c>
      <c r="T40" s="31">
        <v>0</v>
      </c>
      <c r="U40" s="31">
        <v>0</v>
      </c>
      <c r="V40" s="31">
        <f t="shared" si="1"/>
        <v>3248155.06</v>
      </c>
      <c r="W40" s="39"/>
    </row>
    <row r="41" spans="1:23" s="15" customFormat="1" x14ac:dyDescent="0.3">
      <c r="A41" s="21">
        <f t="shared" si="2"/>
        <v>27</v>
      </c>
      <c r="B41" s="61" t="s">
        <v>316</v>
      </c>
      <c r="C41" s="27">
        <v>1957</v>
      </c>
      <c r="D41" s="28" t="s">
        <v>80</v>
      </c>
      <c r="E41" s="27">
        <v>3</v>
      </c>
      <c r="F41" s="28">
        <v>2</v>
      </c>
      <c r="G41" s="31">
        <v>1294.2</v>
      </c>
      <c r="H41" s="36">
        <v>1195.5999999999999</v>
      </c>
      <c r="I41" s="42">
        <v>83</v>
      </c>
      <c r="J41" s="31">
        <v>638098.5</v>
      </c>
      <c r="K41" s="31">
        <v>0</v>
      </c>
      <c r="L41" s="31">
        <v>841.2</v>
      </c>
      <c r="M41" s="31">
        <v>2286463.1</v>
      </c>
      <c r="N41" s="40">
        <v>0</v>
      </c>
      <c r="O41" s="31">
        <v>0</v>
      </c>
      <c r="P41" s="31">
        <v>0</v>
      </c>
      <c r="Q41" s="31">
        <v>0</v>
      </c>
      <c r="R41" s="31">
        <v>1839</v>
      </c>
      <c r="S41" s="31">
        <v>1296495</v>
      </c>
      <c r="T41" s="31">
        <v>0</v>
      </c>
      <c r="U41" s="31">
        <v>0</v>
      </c>
      <c r="V41" s="31">
        <f t="shared" si="1"/>
        <v>4221056.5999999996</v>
      </c>
      <c r="W41" s="39"/>
    </row>
    <row r="42" spans="1:23" s="15" customFormat="1" x14ac:dyDescent="0.3">
      <c r="A42" s="21">
        <f t="shared" si="2"/>
        <v>28</v>
      </c>
      <c r="B42" s="61" t="s">
        <v>315</v>
      </c>
      <c r="C42" s="27">
        <v>1953</v>
      </c>
      <c r="D42" s="28" t="s">
        <v>84</v>
      </c>
      <c r="E42" s="27">
        <v>2</v>
      </c>
      <c r="F42" s="28">
        <v>2</v>
      </c>
      <c r="G42" s="31">
        <v>678.9</v>
      </c>
      <c r="H42" s="36">
        <v>455.1</v>
      </c>
      <c r="I42" s="42">
        <v>38</v>
      </c>
      <c r="J42" s="31">
        <v>406516.2</v>
      </c>
      <c r="K42" s="31">
        <v>0</v>
      </c>
      <c r="L42" s="31">
        <v>489.4</v>
      </c>
      <c r="M42" s="31">
        <v>1330189.2</v>
      </c>
      <c r="N42" s="40">
        <v>0</v>
      </c>
      <c r="O42" s="31">
        <v>0</v>
      </c>
      <c r="P42" s="31">
        <v>0</v>
      </c>
      <c r="Q42" s="31">
        <v>0</v>
      </c>
      <c r="R42" s="31">
        <v>1173.3</v>
      </c>
      <c r="S42" s="31">
        <v>827176.5</v>
      </c>
      <c r="T42" s="31">
        <v>0</v>
      </c>
      <c r="U42" s="31">
        <v>0</v>
      </c>
      <c r="V42" s="31">
        <f t="shared" si="1"/>
        <v>2563881.9</v>
      </c>
      <c r="W42" s="39"/>
    </row>
    <row r="43" spans="1:23" s="15" customFormat="1" x14ac:dyDescent="0.3">
      <c r="A43" s="21">
        <f t="shared" si="2"/>
        <v>29</v>
      </c>
      <c r="B43" s="61" t="s">
        <v>314</v>
      </c>
      <c r="C43" s="27">
        <v>1950</v>
      </c>
      <c r="D43" s="28" t="s">
        <v>23</v>
      </c>
      <c r="E43" s="27">
        <v>2</v>
      </c>
      <c r="F43" s="28">
        <v>2</v>
      </c>
      <c r="G43" s="31">
        <v>594.20000000000005</v>
      </c>
      <c r="H43" s="36">
        <v>594.20000000000005</v>
      </c>
      <c r="I43" s="42">
        <v>47</v>
      </c>
      <c r="J43" s="31">
        <v>540140</v>
      </c>
      <c r="K43" s="31">
        <v>0</v>
      </c>
      <c r="L43" s="31">
        <v>501</v>
      </c>
      <c r="M43" s="31">
        <v>1361718</v>
      </c>
      <c r="N43" s="40">
        <v>0</v>
      </c>
      <c r="O43" s="31">
        <v>0</v>
      </c>
      <c r="P43" s="31">
        <v>0</v>
      </c>
      <c r="Q43" s="31">
        <v>0</v>
      </c>
      <c r="R43" s="31">
        <v>471</v>
      </c>
      <c r="S43" s="31">
        <v>332055</v>
      </c>
      <c r="T43" s="31">
        <v>0</v>
      </c>
      <c r="U43" s="31">
        <v>0</v>
      </c>
      <c r="V43" s="31">
        <f t="shared" si="1"/>
        <v>2233913</v>
      </c>
      <c r="W43" s="39"/>
    </row>
    <row r="44" spans="1:23" s="15" customFormat="1" x14ac:dyDescent="0.3">
      <c r="A44" s="21">
        <f t="shared" si="2"/>
        <v>30</v>
      </c>
      <c r="B44" s="61" t="s">
        <v>313</v>
      </c>
      <c r="C44" s="27">
        <v>1959</v>
      </c>
      <c r="D44" s="28" t="s">
        <v>23</v>
      </c>
      <c r="E44" s="27">
        <v>2</v>
      </c>
      <c r="F44" s="28">
        <v>2</v>
      </c>
      <c r="G44" s="31">
        <v>459.1</v>
      </c>
      <c r="H44" s="36">
        <v>392.1</v>
      </c>
      <c r="I44" s="42">
        <v>31</v>
      </c>
      <c r="J44" s="31">
        <v>225144</v>
      </c>
      <c r="K44" s="31">
        <v>0</v>
      </c>
      <c r="L44" s="31">
        <v>0</v>
      </c>
      <c r="M44" s="31">
        <v>0</v>
      </c>
      <c r="N44" s="40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f t="shared" si="1"/>
        <v>225144</v>
      </c>
      <c r="W44" s="39"/>
    </row>
    <row r="45" spans="1:23" s="15" customFormat="1" x14ac:dyDescent="0.3">
      <c r="A45" s="21">
        <f t="shared" si="2"/>
        <v>31</v>
      </c>
      <c r="B45" s="61" t="s">
        <v>312</v>
      </c>
      <c r="C45" s="27">
        <v>1959</v>
      </c>
      <c r="D45" s="28" t="s">
        <v>67</v>
      </c>
      <c r="E45" s="27">
        <v>2</v>
      </c>
      <c r="F45" s="28">
        <v>2</v>
      </c>
      <c r="G45" s="31">
        <v>362.7</v>
      </c>
      <c r="H45" s="36">
        <v>314.5</v>
      </c>
      <c r="I45" s="42">
        <v>26</v>
      </c>
      <c r="J45" s="31">
        <v>539274</v>
      </c>
      <c r="K45" s="31">
        <v>0</v>
      </c>
      <c r="L45" s="31">
        <v>497</v>
      </c>
      <c r="M45" s="31">
        <v>1350846</v>
      </c>
      <c r="N45" s="40">
        <v>0</v>
      </c>
      <c r="O45" s="31">
        <v>0</v>
      </c>
      <c r="P45" s="31">
        <v>0</v>
      </c>
      <c r="Q45" s="31">
        <v>0</v>
      </c>
      <c r="R45" s="31">
        <v>471</v>
      </c>
      <c r="S45" s="31">
        <v>332055</v>
      </c>
      <c r="T45" s="31">
        <v>0</v>
      </c>
      <c r="U45" s="31">
        <v>0</v>
      </c>
      <c r="V45" s="31">
        <f t="shared" si="1"/>
        <v>2222175</v>
      </c>
      <c r="W45" s="39"/>
    </row>
    <row r="46" spans="1:23" s="15" customFormat="1" x14ac:dyDescent="0.3">
      <c r="A46" s="21">
        <f t="shared" si="2"/>
        <v>32</v>
      </c>
      <c r="B46" s="61" t="s">
        <v>311</v>
      </c>
      <c r="C46" s="27">
        <v>1959</v>
      </c>
      <c r="D46" s="28" t="s">
        <v>67</v>
      </c>
      <c r="E46" s="27">
        <v>2</v>
      </c>
      <c r="F46" s="28">
        <v>2</v>
      </c>
      <c r="G46" s="31">
        <v>448.5</v>
      </c>
      <c r="H46" s="36">
        <v>400.3</v>
      </c>
      <c r="I46" s="42">
        <v>33</v>
      </c>
      <c r="J46" s="31">
        <v>538200</v>
      </c>
      <c r="K46" s="31">
        <v>0</v>
      </c>
      <c r="L46" s="31">
        <v>497</v>
      </c>
      <c r="M46" s="31">
        <v>1350846</v>
      </c>
      <c r="N46" s="40">
        <v>0</v>
      </c>
      <c r="O46" s="31">
        <v>0</v>
      </c>
      <c r="P46" s="31">
        <v>0</v>
      </c>
      <c r="Q46" s="31">
        <v>0</v>
      </c>
      <c r="R46" s="31">
        <v>471</v>
      </c>
      <c r="S46" s="31">
        <v>332055</v>
      </c>
      <c r="T46" s="31">
        <v>0</v>
      </c>
      <c r="U46" s="31">
        <v>0</v>
      </c>
      <c r="V46" s="31">
        <f t="shared" si="1"/>
        <v>2221101</v>
      </c>
      <c r="W46" s="39"/>
    </row>
    <row r="47" spans="1:23" s="15" customFormat="1" x14ac:dyDescent="0.3">
      <c r="A47" s="21">
        <f t="shared" si="2"/>
        <v>33</v>
      </c>
      <c r="B47" s="61" t="s">
        <v>310</v>
      </c>
      <c r="C47" s="27">
        <v>1959</v>
      </c>
      <c r="D47" s="28" t="s">
        <v>67</v>
      </c>
      <c r="E47" s="27">
        <v>2</v>
      </c>
      <c r="F47" s="28">
        <v>2</v>
      </c>
      <c r="G47" s="31">
        <v>461.5</v>
      </c>
      <c r="H47" s="36">
        <v>413.3</v>
      </c>
      <c r="I47" s="42">
        <v>34</v>
      </c>
      <c r="J47" s="31">
        <v>524410</v>
      </c>
      <c r="K47" s="31">
        <v>0</v>
      </c>
      <c r="L47" s="31">
        <v>497</v>
      </c>
      <c r="M47" s="31">
        <v>1350846</v>
      </c>
      <c r="N47" s="40">
        <v>0</v>
      </c>
      <c r="O47" s="31">
        <v>0</v>
      </c>
      <c r="P47" s="31">
        <v>0</v>
      </c>
      <c r="Q47" s="31">
        <v>0</v>
      </c>
      <c r="R47" s="31">
        <v>471</v>
      </c>
      <c r="S47" s="31">
        <v>332055</v>
      </c>
      <c r="T47" s="31">
        <v>0</v>
      </c>
      <c r="U47" s="31">
        <v>0</v>
      </c>
      <c r="V47" s="31">
        <f t="shared" si="1"/>
        <v>2207311</v>
      </c>
      <c r="W47" s="39"/>
    </row>
    <row r="48" spans="1:23" s="15" customFormat="1" x14ac:dyDescent="0.3">
      <c r="A48" s="21">
        <f t="shared" si="2"/>
        <v>34</v>
      </c>
      <c r="B48" s="61" t="s">
        <v>309</v>
      </c>
      <c r="C48" s="27">
        <v>1959</v>
      </c>
      <c r="D48" s="28" t="s">
        <v>67</v>
      </c>
      <c r="E48" s="27">
        <v>2</v>
      </c>
      <c r="F48" s="28">
        <v>2</v>
      </c>
      <c r="G48" s="31">
        <v>454.7</v>
      </c>
      <c r="H48" s="36">
        <v>400.5</v>
      </c>
      <c r="I48" s="42">
        <v>31</v>
      </c>
      <c r="J48" s="31">
        <v>520080</v>
      </c>
      <c r="K48" s="31">
        <v>0</v>
      </c>
      <c r="L48" s="31">
        <v>497</v>
      </c>
      <c r="M48" s="31">
        <v>1350846</v>
      </c>
      <c r="N48" s="40">
        <v>0</v>
      </c>
      <c r="O48" s="31">
        <v>0</v>
      </c>
      <c r="P48" s="31">
        <v>0</v>
      </c>
      <c r="Q48" s="31">
        <v>0</v>
      </c>
      <c r="R48" s="31">
        <v>471</v>
      </c>
      <c r="S48" s="31">
        <v>332055</v>
      </c>
      <c r="T48" s="31">
        <v>0</v>
      </c>
      <c r="U48" s="31">
        <v>0</v>
      </c>
      <c r="V48" s="31">
        <f t="shared" si="1"/>
        <v>2202981</v>
      </c>
      <c r="W48" s="39"/>
    </row>
    <row r="49" spans="1:23" s="15" customFormat="1" x14ac:dyDescent="0.3">
      <c r="A49" s="21">
        <f t="shared" si="2"/>
        <v>35</v>
      </c>
      <c r="B49" s="61" t="s">
        <v>308</v>
      </c>
      <c r="C49" s="27">
        <v>1959</v>
      </c>
      <c r="D49" s="28" t="s">
        <v>80</v>
      </c>
      <c r="E49" s="27">
        <v>2</v>
      </c>
      <c r="F49" s="28">
        <v>2</v>
      </c>
      <c r="G49" s="31">
        <v>460.6</v>
      </c>
      <c r="H49" s="36">
        <v>460.6</v>
      </c>
      <c r="I49" s="42">
        <v>38</v>
      </c>
      <c r="J49" s="31">
        <v>509323.5</v>
      </c>
      <c r="K49" s="31">
        <v>0</v>
      </c>
      <c r="L49" s="31">
        <v>0</v>
      </c>
      <c r="M49" s="31">
        <v>0</v>
      </c>
      <c r="N49" s="40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1">
        <v>0</v>
      </c>
      <c r="U49" s="31">
        <v>0</v>
      </c>
      <c r="V49" s="31">
        <f t="shared" si="1"/>
        <v>509323.5</v>
      </c>
      <c r="W49" s="39"/>
    </row>
    <row r="50" spans="1:23" s="15" customFormat="1" x14ac:dyDescent="0.3">
      <c r="A50" s="21">
        <f t="shared" si="2"/>
        <v>36</v>
      </c>
      <c r="B50" s="61" t="s">
        <v>307</v>
      </c>
      <c r="C50" s="27">
        <v>1956</v>
      </c>
      <c r="D50" s="28" t="s">
        <v>80</v>
      </c>
      <c r="E50" s="27">
        <v>2</v>
      </c>
      <c r="F50" s="28">
        <v>1</v>
      </c>
      <c r="G50" s="31">
        <v>546.1</v>
      </c>
      <c r="H50" s="36">
        <v>362.8</v>
      </c>
      <c r="I50" s="42">
        <v>29</v>
      </c>
      <c r="J50" s="31">
        <v>417133</v>
      </c>
      <c r="K50" s="31">
        <v>0</v>
      </c>
      <c r="L50" s="31">
        <v>389.3</v>
      </c>
      <c r="M50" s="31">
        <v>1058117.3999999999</v>
      </c>
      <c r="N50" s="40">
        <v>0</v>
      </c>
      <c r="O50" s="31">
        <v>0</v>
      </c>
      <c r="P50" s="31">
        <v>0</v>
      </c>
      <c r="Q50" s="31">
        <v>0</v>
      </c>
      <c r="R50" s="31">
        <v>969.1</v>
      </c>
      <c r="S50" s="31">
        <v>683215.5</v>
      </c>
      <c r="T50" s="31">
        <v>0</v>
      </c>
      <c r="U50" s="31">
        <v>0</v>
      </c>
      <c r="V50" s="31">
        <f t="shared" si="1"/>
        <v>2158465.9</v>
      </c>
      <c r="W50" s="39"/>
    </row>
    <row r="51" spans="1:23" s="15" customFormat="1" x14ac:dyDescent="0.3">
      <c r="A51" s="21">
        <f t="shared" si="2"/>
        <v>37</v>
      </c>
      <c r="B51" s="61" t="s">
        <v>306</v>
      </c>
      <c r="C51" s="27">
        <v>1958</v>
      </c>
      <c r="D51" s="28" t="s">
        <v>81</v>
      </c>
      <c r="E51" s="27">
        <v>2</v>
      </c>
      <c r="F51" s="28">
        <v>2</v>
      </c>
      <c r="G51" s="31">
        <v>516.9</v>
      </c>
      <c r="H51" s="36">
        <v>311</v>
      </c>
      <c r="I51" s="42">
        <v>26</v>
      </c>
      <c r="J51" s="31">
        <v>455910</v>
      </c>
      <c r="K51" s="31">
        <v>0</v>
      </c>
      <c r="L51" s="31">
        <v>431.7</v>
      </c>
      <c r="M51" s="31">
        <v>1173360.6000000001</v>
      </c>
      <c r="N51" s="40">
        <v>0</v>
      </c>
      <c r="O51" s="31">
        <v>0</v>
      </c>
      <c r="P51" s="31">
        <v>0</v>
      </c>
      <c r="Q51" s="31">
        <v>0</v>
      </c>
      <c r="R51" s="31">
        <v>986.4</v>
      </c>
      <c r="S51" s="31">
        <v>695412</v>
      </c>
      <c r="T51" s="31">
        <v>0</v>
      </c>
      <c r="U51" s="31">
        <v>0</v>
      </c>
      <c r="V51" s="31">
        <f t="shared" si="1"/>
        <v>2324682.6</v>
      </c>
      <c r="W51" s="39"/>
    </row>
    <row r="52" spans="1:23" s="15" customFormat="1" x14ac:dyDescent="0.3">
      <c r="A52" s="21">
        <f t="shared" si="2"/>
        <v>38</v>
      </c>
      <c r="B52" s="61" t="s">
        <v>305</v>
      </c>
      <c r="C52" s="27">
        <v>1958</v>
      </c>
      <c r="D52" s="28" t="s">
        <v>81</v>
      </c>
      <c r="E52" s="27">
        <v>2</v>
      </c>
      <c r="F52" s="28">
        <v>2</v>
      </c>
      <c r="G52" s="31">
        <v>522.6</v>
      </c>
      <c r="H52" s="36">
        <v>463.4</v>
      </c>
      <c r="I52" s="42">
        <v>38</v>
      </c>
      <c r="J52" s="31">
        <v>225144</v>
      </c>
      <c r="K52" s="31">
        <v>0</v>
      </c>
      <c r="L52" s="31">
        <v>433</v>
      </c>
      <c r="M52" s="31">
        <v>1176894</v>
      </c>
      <c r="N52" s="40">
        <v>0</v>
      </c>
      <c r="O52" s="31">
        <v>0</v>
      </c>
      <c r="P52" s="31">
        <v>0</v>
      </c>
      <c r="Q52" s="31">
        <v>0</v>
      </c>
      <c r="R52" s="31">
        <v>993</v>
      </c>
      <c r="S52" s="31">
        <v>700065</v>
      </c>
      <c r="T52" s="31">
        <v>0</v>
      </c>
      <c r="U52" s="31">
        <v>0</v>
      </c>
      <c r="V52" s="31">
        <f t="shared" si="1"/>
        <v>2102103</v>
      </c>
      <c r="W52" s="39"/>
    </row>
    <row r="53" spans="1:23" s="15" customFormat="1" x14ac:dyDescent="0.3">
      <c r="A53" s="21">
        <f t="shared" si="2"/>
        <v>39</v>
      </c>
      <c r="B53" s="61" t="s">
        <v>304</v>
      </c>
      <c r="C53" s="27">
        <v>1959</v>
      </c>
      <c r="D53" s="28" t="s">
        <v>67</v>
      </c>
      <c r="E53" s="27">
        <v>2</v>
      </c>
      <c r="F53" s="28">
        <v>2</v>
      </c>
      <c r="G53" s="31">
        <v>441.3</v>
      </c>
      <c r="H53" s="36">
        <v>297.3</v>
      </c>
      <c r="I53" s="42">
        <v>25</v>
      </c>
      <c r="J53" s="31">
        <v>489108</v>
      </c>
      <c r="K53" s="31">
        <v>0</v>
      </c>
      <c r="L53" s="31">
        <v>331.3</v>
      </c>
      <c r="M53" s="31">
        <v>900473.4</v>
      </c>
      <c r="N53" s="40">
        <v>0</v>
      </c>
      <c r="O53" s="31">
        <v>0</v>
      </c>
      <c r="P53" s="31">
        <v>0</v>
      </c>
      <c r="Q53" s="31">
        <v>0</v>
      </c>
      <c r="R53" s="31">
        <v>490.6</v>
      </c>
      <c r="S53" s="31">
        <v>345873</v>
      </c>
      <c r="T53" s="31">
        <v>0</v>
      </c>
      <c r="U53" s="31">
        <v>0</v>
      </c>
      <c r="V53" s="31">
        <f t="shared" si="1"/>
        <v>1735454.4</v>
      </c>
      <c r="W53" s="39"/>
    </row>
    <row r="54" spans="1:23" s="15" customFormat="1" x14ac:dyDescent="0.3">
      <c r="A54" s="21">
        <f t="shared" si="2"/>
        <v>40</v>
      </c>
      <c r="B54" s="61" t="s">
        <v>303</v>
      </c>
      <c r="C54" s="27">
        <v>1959</v>
      </c>
      <c r="D54" s="28" t="s">
        <v>67</v>
      </c>
      <c r="E54" s="27">
        <v>2</v>
      </c>
      <c r="F54" s="28">
        <v>2</v>
      </c>
      <c r="G54" s="31">
        <v>443.1</v>
      </c>
      <c r="H54" s="36">
        <v>297.89999999999998</v>
      </c>
      <c r="I54" s="42">
        <v>26</v>
      </c>
      <c r="J54" s="31">
        <v>489108</v>
      </c>
      <c r="K54" s="31">
        <v>0</v>
      </c>
      <c r="L54" s="31">
        <v>334</v>
      </c>
      <c r="M54" s="31">
        <v>907812</v>
      </c>
      <c r="N54" s="40">
        <v>0</v>
      </c>
      <c r="O54" s="31">
        <v>0</v>
      </c>
      <c r="P54" s="31">
        <v>0</v>
      </c>
      <c r="Q54" s="31">
        <v>0</v>
      </c>
      <c r="R54" s="31">
        <v>493.6</v>
      </c>
      <c r="S54" s="31">
        <v>347988</v>
      </c>
      <c r="T54" s="31">
        <v>0</v>
      </c>
      <c r="U54" s="31">
        <v>0</v>
      </c>
      <c r="V54" s="31">
        <f t="shared" si="1"/>
        <v>1744908</v>
      </c>
      <c r="W54" s="39"/>
    </row>
    <row r="55" spans="1:23" s="15" customFormat="1" x14ac:dyDescent="0.3">
      <c r="A55" s="21">
        <f t="shared" si="2"/>
        <v>41</v>
      </c>
      <c r="B55" s="61" t="s">
        <v>302</v>
      </c>
      <c r="C55" s="27">
        <v>1959</v>
      </c>
      <c r="D55" s="28" t="s">
        <v>67</v>
      </c>
      <c r="E55" s="27">
        <v>2</v>
      </c>
      <c r="F55" s="28">
        <v>2</v>
      </c>
      <c r="G55" s="31">
        <v>439.2</v>
      </c>
      <c r="H55" s="36">
        <v>314.7</v>
      </c>
      <c r="I55" s="42">
        <v>26</v>
      </c>
      <c r="J55" s="31">
        <v>489108</v>
      </c>
      <c r="K55" s="31">
        <v>0</v>
      </c>
      <c r="L55" s="31">
        <v>335</v>
      </c>
      <c r="M55" s="31">
        <v>910530</v>
      </c>
      <c r="N55" s="40">
        <v>0</v>
      </c>
      <c r="O55" s="31">
        <v>0</v>
      </c>
      <c r="P55" s="31">
        <v>0</v>
      </c>
      <c r="Q55" s="31">
        <v>0</v>
      </c>
      <c r="R55" s="31">
        <v>495.4</v>
      </c>
      <c r="S55" s="31">
        <v>349257</v>
      </c>
      <c r="T55" s="31">
        <v>0</v>
      </c>
      <c r="U55" s="31">
        <v>0</v>
      </c>
      <c r="V55" s="31">
        <f t="shared" si="1"/>
        <v>1748895</v>
      </c>
      <c r="W55" s="39"/>
    </row>
    <row r="56" spans="1:23" s="15" customFormat="1" x14ac:dyDescent="0.3">
      <c r="A56" s="21">
        <f t="shared" si="2"/>
        <v>42</v>
      </c>
      <c r="B56" s="61" t="s">
        <v>301</v>
      </c>
      <c r="C56" s="27">
        <v>1959</v>
      </c>
      <c r="D56" s="28" t="s">
        <v>67</v>
      </c>
      <c r="E56" s="27">
        <v>2</v>
      </c>
      <c r="F56" s="28">
        <v>2</v>
      </c>
      <c r="G56" s="31">
        <v>503.2</v>
      </c>
      <c r="H56" s="36">
        <v>445.8</v>
      </c>
      <c r="I56" s="42">
        <v>37</v>
      </c>
      <c r="J56" s="31">
        <v>489108</v>
      </c>
      <c r="K56" s="31">
        <v>0</v>
      </c>
      <c r="L56" s="31">
        <v>289</v>
      </c>
      <c r="M56" s="31">
        <v>785502</v>
      </c>
      <c r="N56" s="40">
        <v>0</v>
      </c>
      <c r="O56" s="31">
        <v>0</v>
      </c>
      <c r="P56" s="31">
        <v>0</v>
      </c>
      <c r="Q56" s="31">
        <v>0</v>
      </c>
      <c r="R56" s="31">
        <v>493.6</v>
      </c>
      <c r="S56" s="31">
        <v>347988</v>
      </c>
      <c r="T56" s="31">
        <v>0</v>
      </c>
      <c r="U56" s="31">
        <v>0</v>
      </c>
      <c r="V56" s="31">
        <f t="shared" si="1"/>
        <v>1622598</v>
      </c>
      <c r="W56" s="39"/>
    </row>
    <row r="57" spans="1:23" s="15" customFormat="1" x14ac:dyDescent="0.3">
      <c r="A57" s="21">
        <f t="shared" si="2"/>
        <v>43</v>
      </c>
      <c r="B57" s="61" t="s">
        <v>300</v>
      </c>
      <c r="C57" s="27">
        <v>1959</v>
      </c>
      <c r="D57" s="28" t="s">
        <v>67</v>
      </c>
      <c r="E57" s="27">
        <v>2</v>
      </c>
      <c r="F57" s="28">
        <v>2</v>
      </c>
      <c r="G57" s="31">
        <v>502</v>
      </c>
      <c r="H57" s="36">
        <v>445.2</v>
      </c>
      <c r="I57" s="42">
        <v>35</v>
      </c>
      <c r="J57" s="31">
        <v>489108</v>
      </c>
      <c r="K57" s="31">
        <v>0</v>
      </c>
      <c r="L57" s="31">
        <v>286.60000000000002</v>
      </c>
      <c r="M57" s="31">
        <v>779114.7</v>
      </c>
      <c r="N57" s="40">
        <v>0</v>
      </c>
      <c r="O57" s="31">
        <v>0</v>
      </c>
      <c r="P57" s="31">
        <v>0</v>
      </c>
      <c r="Q57" s="31">
        <v>0</v>
      </c>
      <c r="R57" s="31">
        <v>495.4</v>
      </c>
      <c r="S57" s="31">
        <v>349257</v>
      </c>
      <c r="T57" s="31">
        <v>0</v>
      </c>
      <c r="U57" s="31">
        <v>0</v>
      </c>
      <c r="V57" s="31">
        <f t="shared" si="1"/>
        <v>1617479.7</v>
      </c>
      <c r="W57" s="39"/>
    </row>
    <row r="58" spans="1:23" s="15" customFormat="1" x14ac:dyDescent="0.3">
      <c r="A58" s="21">
        <f t="shared" si="2"/>
        <v>44</v>
      </c>
      <c r="B58" s="61" t="s">
        <v>299</v>
      </c>
      <c r="C58" s="27">
        <v>1959</v>
      </c>
      <c r="D58" s="28" t="s">
        <v>23</v>
      </c>
      <c r="E58" s="27">
        <v>5</v>
      </c>
      <c r="F58" s="28">
        <v>4</v>
      </c>
      <c r="G58" s="31">
        <v>2709.6</v>
      </c>
      <c r="H58" s="36">
        <v>1757.2</v>
      </c>
      <c r="I58" s="42">
        <v>126</v>
      </c>
      <c r="J58" s="31">
        <v>1663980</v>
      </c>
      <c r="K58" s="31">
        <v>0</v>
      </c>
      <c r="L58" s="31">
        <v>735</v>
      </c>
      <c r="M58" s="31">
        <v>1997730</v>
      </c>
      <c r="N58" s="40">
        <v>0</v>
      </c>
      <c r="O58" s="31">
        <v>0</v>
      </c>
      <c r="P58" s="31">
        <v>735</v>
      </c>
      <c r="Q58" s="31">
        <v>476280</v>
      </c>
      <c r="R58" s="31">
        <v>1748</v>
      </c>
      <c r="S58" s="31">
        <v>1232340</v>
      </c>
      <c r="T58" s="31">
        <v>0</v>
      </c>
      <c r="U58" s="31">
        <v>0</v>
      </c>
      <c r="V58" s="31">
        <f t="shared" si="1"/>
        <v>5370330</v>
      </c>
      <c r="W58" s="39"/>
    </row>
    <row r="59" spans="1:23" s="15" customFormat="1" x14ac:dyDescent="0.3">
      <c r="A59" s="21">
        <f t="shared" si="2"/>
        <v>45</v>
      </c>
      <c r="B59" s="61" t="s">
        <v>298</v>
      </c>
      <c r="C59" s="27">
        <v>1949</v>
      </c>
      <c r="D59" s="28" t="s">
        <v>67</v>
      </c>
      <c r="E59" s="27">
        <v>2</v>
      </c>
      <c r="F59" s="28">
        <v>3</v>
      </c>
      <c r="G59" s="31">
        <v>1044.9000000000001</v>
      </c>
      <c r="H59" s="36">
        <v>674.2</v>
      </c>
      <c r="I59" s="42">
        <v>57</v>
      </c>
      <c r="J59" s="31">
        <v>121175.3</v>
      </c>
      <c r="K59" s="31">
        <v>0</v>
      </c>
      <c r="L59" s="31">
        <v>1038.3</v>
      </c>
      <c r="M59" s="31">
        <v>2822099.4</v>
      </c>
      <c r="N59" s="40">
        <v>0</v>
      </c>
      <c r="O59" s="31">
        <v>0</v>
      </c>
      <c r="P59" s="31">
        <v>1038</v>
      </c>
      <c r="Q59" s="31">
        <v>672624</v>
      </c>
      <c r="R59" s="31">
        <v>912.64</v>
      </c>
      <c r="S59" s="31">
        <v>643411.19999999995</v>
      </c>
      <c r="T59" s="31">
        <v>0</v>
      </c>
      <c r="U59" s="31">
        <v>0</v>
      </c>
      <c r="V59" s="31">
        <f t="shared" si="1"/>
        <v>4259309.8999999994</v>
      </c>
      <c r="W59" s="39"/>
    </row>
    <row r="60" spans="1:23" s="15" customFormat="1" x14ac:dyDescent="0.3">
      <c r="A60" s="21">
        <f t="shared" si="2"/>
        <v>46</v>
      </c>
      <c r="B60" s="61" t="s">
        <v>297</v>
      </c>
      <c r="C60" s="27">
        <v>1955</v>
      </c>
      <c r="D60" s="28" t="s">
        <v>23</v>
      </c>
      <c r="E60" s="27">
        <v>2</v>
      </c>
      <c r="F60" s="28">
        <v>2</v>
      </c>
      <c r="G60" s="31">
        <v>396.5</v>
      </c>
      <c r="H60" s="36">
        <v>273.5</v>
      </c>
      <c r="I60" s="42">
        <v>23</v>
      </c>
      <c r="J60" s="31">
        <v>315029.40000000002</v>
      </c>
      <c r="K60" s="31">
        <v>0</v>
      </c>
      <c r="L60" s="31">
        <v>355.8</v>
      </c>
      <c r="M60" s="31">
        <v>967064.4</v>
      </c>
      <c r="N60" s="40">
        <v>0</v>
      </c>
      <c r="O60" s="31">
        <v>0</v>
      </c>
      <c r="P60" s="31">
        <v>0</v>
      </c>
      <c r="Q60" s="31">
        <v>0</v>
      </c>
      <c r="R60" s="31">
        <v>842</v>
      </c>
      <c r="S60" s="31">
        <v>593610</v>
      </c>
      <c r="T60" s="31">
        <v>0</v>
      </c>
      <c r="U60" s="31">
        <v>0</v>
      </c>
      <c r="V60" s="31">
        <f t="shared" si="1"/>
        <v>1875703.8</v>
      </c>
      <c r="W60" s="39"/>
    </row>
    <row r="61" spans="1:23" s="15" customFormat="1" ht="31.5" x14ac:dyDescent="0.3">
      <c r="A61" s="21">
        <f t="shared" si="2"/>
        <v>47</v>
      </c>
      <c r="B61" s="61" t="s">
        <v>296</v>
      </c>
      <c r="C61" s="27">
        <v>1956</v>
      </c>
      <c r="D61" s="28" t="s">
        <v>67</v>
      </c>
      <c r="E61" s="27">
        <v>2</v>
      </c>
      <c r="F61" s="28">
        <v>2</v>
      </c>
      <c r="G61" s="31">
        <v>745.2</v>
      </c>
      <c r="H61" s="36">
        <v>745.2</v>
      </c>
      <c r="I61" s="42">
        <v>62</v>
      </c>
      <c r="J61" s="31">
        <v>346764.79999999999</v>
      </c>
      <c r="K61" s="31">
        <v>0</v>
      </c>
      <c r="L61" s="31">
        <v>451.6</v>
      </c>
      <c r="M61" s="31">
        <v>1388626.2</v>
      </c>
      <c r="N61" s="40">
        <v>0</v>
      </c>
      <c r="O61" s="31">
        <v>0</v>
      </c>
      <c r="P61" s="31">
        <v>0</v>
      </c>
      <c r="Q61" s="31">
        <v>0</v>
      </c>
      <c r="R61" s="31">
        <v>1253</v>
      </c>
      <c r="S61" s="31">
        <v>883365</v>
      </c>
      <c r="T61" s="31">
        <v>0</v>
      </c>
      <c r="U61" s="31">
        <v>0</v>
      </c>
      <c r="V61" s="31">
        <f t="shared" si="1"/>
        <v>2618756</v>
      </c>
      <c r="W61" s="39"/>
    </row>
    <row r="62" spans="1:23" s="15" customFormat="1" x14ac:dyDescent="0.3">
      <c r="A62" s="21">
        <f t="shared" si="2"/>
        <v>48</v>
      </c>
      <c r="B62" s="61" t="s">
        <v>295</v>
      </c>
      <c r="C62" s="27">
        <v>1958</v>
      </c>
      <c r="D62" s="28" t="s">
        <v>67</v>
      </c>
      <c r="E62" s="27">
        <v>2</v>
      </c>
      <c r="F62" s="28">
        <v>2</v>
      </c>
      <c r="G62" s="31">
        <v>641.20000000000005</v>
      </c>
      <c r="H62" s="36">
        <v>425.7</v>
      </c>
      <c r="I62" s="42">
        <v>35</v>
      </c>
      <c r="J62" s="31">
        <v>69839.199999999997</v>
      </c>
      <c r="K62" s="31">
        <v>0</v>
      </c>
      <c r="L62" s="31">
        <v>451.7</v>
      </c>
      <c r="M62" s="31">
        <v>1227693</v>
      </c>
      <c r="N62" s="40">
        <v>0</v>
      </c>
      <c r="O62" s="31">
        <v>0</v>
      </c>
      <c r="P62" s="31">
        <v>787</v>
      </c>
      <c r="Q62" s="31">
        <v>509976</v>
      </c>
      <c r="R62" s="31">
        <v>611.4</v>
      </c>
      <c r="S62" s="31">
        <v>431037</v>
      </c>
      <c r="T62" s="31">
        <v>0</v>
      </c>
      <c r="U62" s="31">
        <v>0</v>
      </c>
      <c r="V62" s="31">
        <f t="shared" si="1"/>
        <v>2238545.2000000002</v>
      </c>
      <c r="W62" s="39"/>
    </row>
    <row r="63" spans="1:23" s="15" customFormat="1" x14ac:dyDescent="0.3">
      <c r="A63" s="21">
        <f t="shared" si="2"/>
        <v>49</v>
      </c>
      <c r="B63" s="61" t="s">
        <v>294</v>
      </c>
      <c r="C63" s="27">
        <v>1953</v>
      </c>
      <c r="D63" s="28" t="s">
        <v>23</v>
      </c>
      <c r="E63" s="27">
        <v>3</v>
      </c>
      <c r="F63" s="28">
        <v>4</v>
      </c>
      <c r="G63" s="31">
        <v>2680.6</v>
      </c>
      <c r="H63" s="36">
        <v>1432.8</v>
      </c>
      <c r="I63" s="42">
        <v>119</v>
      </c>
      <c r="J63" s="31">
        <v>373490</v>
      </c>
      <c r="K63" s="31">
        <v>0</v>
      </c>
      <c r="L63" s="31">
        <v>1540</v>
      </c>
      <c r="M63" s="31">
        <v>4185720</v>
      </c>
      <c r="N63" s="40">
        <v>0</v>
      </c>
      <c r="O63" s="31">
        <v>0</v>
      </c>
      <c r="P63" s="31">
        <v>0</v>
      </c>
      <c r="Q63" s="31">
        <v>0</v>
      </c>
      <c r="R63" s="31">
        <v>1556.3</v>
      </c>
      <c r="S63" s="31">
        <v>1097191.5</v>
      </c>
      <c r="T63" s="31">
        <v>0</v>
      </c>
      <c r="U63" s="31">
        <v>0</v>
      </c>
      <c r="V63" s="31">
        <f t="shared" si="1"/>
        <v>5656401.5</v>
      </c>
      <c r="W63" s="39"/>
    </row>
    <row r="64" spans="1:23" s="15" customFormat="1" x14ac:dyDescent="0.3">
      <c r="A64" s="21">
        <f t="shared" si="2"/>
        <v>50</v>
      </c>
      <c r="B64" s="61" t="s">
        <v>293</v>
      </c>
      <c r="C64" s="27">
        <v>1953</v>
      </c>
      <c r="D64" s="28" t="s">
        <v>23</v>
      </c>
      <c r="E64" s="27">
        <v>2</v>
      </c>
      <c r="F64" s="28">
        <v>1</v>
      </c>
      <c r="G64" s="31">
        <v>346.6</v>
      </c>
      <c r="H64" s="36">
        <v>279.7</v>
      </c>
      <c r="I64" s="42">
        <v>23</v>
      </c>
      <c r="J64" s="31">
        <v>204738</v>
      </c>
      <c r="K64" s="31">
        <v>0</v>
      </c>
      <c r="L64" s="31">
        <v>225</v>
      </c>
      <c r="M64" s="31">
        <v>612338</v>
      </c>
      <c r="N64" s="40">
        <v>0</v>
      </c>
      <c r="O64" s="31">
        <v>0</v>
      </c>
      <c r="P64" s="31">
        <v>0</v>
      </c>
      <c r="Q64" s="31">
        <v>0</v>
      </c>
      <c r="R64" s="31">
        <v>854.5</v>
      </c>
      <c r="S64" s="31">
        <v>602422.5</v>
      </c>
      <c r="T64" s="31">
        <v>0</v>
      </c>
      <c r="U64" s="31">
        <v>0</v>
      </c>
      <c r="V64" s="31">
        <f t="shared" si="1"/>
        <v>1419498.5</v>
      </c>
      <c r="W64" s="39"/>
    </row>
    <row r="65" spans="1:23" s="15" customFormat="1" x14ac:dyDescent="0.3">
      <c r="A65" s="21">
        <f t="shared" si="2"/>
        <v>51</v>
      </c>
      <c r="B65" s="61" t="s">
        <v>292</v>
      </c>
      <c r="C65" s="27">
        <v>1955</v>
      </c>
      <c r="D65" s="28" t="s">
        <v>67</v>
      </c>
      <c r="E65" s="27">
        <v>2</v>
      </c>
      <c r="F65" s="28">
        <v>1</v>
      </c>
      <c r="G65" s="31">
        <v>264.60000000000002</v>
      </c>
      <c r="H65" s="36">
        <v>192.6</v>
      </c>
      <c r="I65" s="42">
        <v>16</v>
      </c>
      <c r="J65" s="31">
        <v>246969</v>
      </c>
      <c r="K65" s="31">
        <v>0</v>
      </c>
      <c r="L65" s="31">
        <v>172</v>
      </c>
      <c r="M65" s="31">
        <v>467496</v>
      </c>
      <c r="N65" s="40">
        <v>0</v>
      </c>
      <c r="O65" s="31">
        <v>0</v>
      </c>
      <c r="P65" s="31">
        <v>0</v>
      </c>
      <c r="Q65" s="31">
        <v>0</v>
      </c>
      <c r="R65" s="31">
        <v>316.5</v>
      </c>
      <c r="S65" s="31">
        <v>223132.5</v>
      </c>
      <c r="T65" s="31">
        <v>0</v>
      </c>
      <c r="U65" s="31">
        <v>0</v>
      </c>
      <c r="V65" s="31">
        <f t="shared" si="1"/>
        <v>937597.5</v>
      </c>
      <c r="W65" s="39"/>
    </row>
    <row r="66" spans="1:23" s="15" customFormat="1" x14ac:dyDescent="0.3">
      <c r="A66" s="21">
        <f t="shared" si="2"/>
        <v>52</v>
      </c>
      <c r="B66" s="61" t="s">
        <v>291</v>
      </c>
      <c r="C66" s="27">
        <v>1955</v>
      </c>
      <c r="D66" s="28" t="s">
        <v>67</v>
      </c>
      <c r="E66" s="27">
        <v>2</v>
      </c>
      <c r="F66" s="28">
        <v>1</v>
      </c>
      <c r="G66" s="31">
        <v>267.3</v>
      </c>
      <c r="H66" s="36">
        <v>198.4</v>
      </c>
      <c r="I66" s="42">
        <v>17</v>
      </c>
      <c r="J66" s="31">
        <v>246969</v>
      </c>
      <c r="K66" s="31">
        <v>0</v>
      </c>
      <c r="L66" s="31">
        <v>174</v>
      </c>
      <c r="M66" s="31">
        <v>472252</v>
      </c>
      <c r="N66" s="40">
        <v>0</v>
      </c>
      <c r="O66" s="31">
        <v>0</v>
      </c>
      <c r="P66" s="31">
        <v>0</v>
      </c>
      <c r="Q66" s="31">
        <v>0</v>
      </c>
      <c r="R66" s="31">
        <v>316.5</v>
      </c>
      <c r="S66" s="31">
        <v>223132.5</v>
      </c>
      <c r="T66" s="31">
        <v>0</v>
      </c>
      <c r="U66" s="31">
        <v>0</v>
      </c>
      <c r="V66" s="31">
        <f t="shared" si="1"/>
        <v>942353.5</v>
      </c>
      <c r="W66" s="39"/>
    </row>
    <row r="67" spans="1:23" s="15" customFormat="1" x14ac:dyDescent="0.3">
      <c r="A67" s="21">
        <f t="shared" si="2"/>
        <v>53</v>
      </c>
      <c r="B67" s="61" t="s">
        <v>290</v>
      </c>
      <c r="C67" s="27">
        <v>1958</v>
      </c>
      <c r="D67" s="28" t="s">
        <v>80</v>
      </c>
      <c r="E67" s="27">
        <v>2</v>
      </c>
      <c r="F67" s="28">
        <v>2</v>
      </c>
      <c r="G67" s="31">
        <v>643.5</v>
      </c>
      <c r="H67" s="36">
        <v>403.9</v>
      </c>
      <c r="I67" s="42">
        <v>34</v>
      </c>
      <c r="J67" s="31">
        <v>336793.2</v>
      </c>
      <c r="K67" s="31">
        <v>0</v>
      </c>
      <c r="L67" s="31">
        <v>418.3</v>
      </c>
      <c r="M67" s="31">
        <v>1136885</v>
      </c>
      <c r="N67" s="40">
        <v>0</v>
      </c>
      <c r="O67" s="31">
        <v>0</v>
      </c>
      <c r="P67" s="31">
        <v>0</v>
      </c>
      <c r="Q67" s="31">
        <v>0</v>
      </c>
      <c r="R67" s="31">
        <v>1612.9</v>
      </c>
      <c r="S67" s="31">
        <v>1137094.5</v>
      </c>
      <c r="T67" s="31">
        <v>0</v>
      </c>
      <c r="U67" s="31">
        <v>0</v>
      </c>
      <c r="V67" s="31">
        <f t="shared" si="1"/>
        <v>2610772.7000000002</v>
      </c>
      <c r="W67" s="39"/>
    </row>
    <row r="68" spans="1:23" s="15" customFormat="1" x14ac:dyDescent="0.3">
      <c r="A68" s="21">
        <f t="shared" si="2"/>
        <v>54</v>
      </c>
      <c r="B68" s="61" t="s">
        <v>289</v>
      </c>
      <c r="C68" s="27">
        <v>1959</v>
      </c>
      <c r="D68" s="28" t="s">
        <v>67</v>
      </c>
      <c r="E68" s="27">
        <v>2</v>
      </c>
      <c r="F68" s="28">
        <v>2</v>
      </c>
      <c r="G68" s="31">
        <v>618.20000000000005</v>
      </c>
      <c r="H68" s="36">
        <v>503.7</v>
      </c>
      <c r="I68" s="42">
        <v>41</v>
      </c>
      <c r="J68" s="31">
        <v>371448</v>
      </c>
      <c r="K68" s="31">
        <v>0</v>
      </c>
      <c r="L68" s="31">
        <v>402</v>
      </c>
      <c r="M68" s="31">
        <v>1092636</v>
      </c>
      <c r="N68" s="40">
        <v>0</v>
      </c>
      <c r="O68" s="31">
        <v>0</v>
      </c>
      <c r="P68" s="31">
        <v>0</v>
      </c>
      <c r="Q68" s="31">
        <v>0</v>
      </c>
      <c r="R68" s="31">
        <v>1096.5</v>
      </c>
      <c r="S68" s="31">
        <v>773032.5</v>
      </c>
      <c r="T68" s="31">
        <v>0</v>
      </c>
      <c r="U68" s="31">
        <v>0</v>
      </c>
      <c r="V68" s="31">
        <f t="shared" si="1"/>
        <v>2237116.5</v>
      </c>
      <c r="W68" s="39"/>
    </row>
    <row r="69" spans="1:23" s="15" customFormat="1" x14ac:dyDescent="0.3">
      <c r="A69" s="21">
        <f t="shared" si="2"/>
        <v>55</v>
      </c>
      <c r="B69" s="61" t="s">
        <v>288</v>
      </c>
      <c r="C69" s="27">
        <v>1959</v>
      </c>
      <c r="D69" s="28" t="s">
        <v>67</v>
      </c>
      <c r="E69" s="27">
        <v>2</v>
      </c>
      <c r="F69" s="28">
        <v>2</v>
      </c>
      <c r="G69" s="31">
        <v>607.1</v>
      </c>
      <c r="H69" s="36">
        <v>480.7</v>
      </c>
      <c r="I69" s="42">
        <v>40</v>
      </c>
      <c r="J69" s="31">
        <v>371448</v>
      </c>
      <c r="K69" s="31">
        <v>0</v>
      </c>
      <c r="L69" s="31">
        <v>394</v>
      </c>
      <c r="M69" s="31">
        <v>1072577</v>
      </c>
      <c r="N69" s="40">
        <v>0</v>
      </c>
      <c r="O69" s="31">
        <v>0</v>
      </c>
      <c r="P69" s="31">
        <v>0</v>
      </c>
      <c r="Q69" s="31">
        <v>0</v>
      </c>
      <c r="R69" s="31">
        <v>1072</v>
      </c>
      <c r="S69" s="31">
        <v>755760</v>
      </c>
      <c r="T69" s="31">
        <v>0</v>
      </c>
      <c r="U69" s="31">
        <v>0</v>
      </c>
      <c r="V69" s="31">
        <f t="shared" si="1"/>
        <v>2199785</v>
      </c>
      <c r="W69" s="39"/>
    </row>
    <row r="70" spans="1:23" s="15" customFormat="1" x14ac:dyDescent="0.3">
      <c r="A70" s="21">
        <f t="shared" si="2"/>
        <v>56</v>
      </c>
      <c r="B70" s="61" t="s">
        <v>287</v>
      </c>
      <c r="C70" s="27">
        <v>1959</v>
      </c>
      <c r="D70" s="28" t="s">
        <v>67</v>
      </c>
      <c r="E70" s="27">
        <v>1</v>
      </c>
      <c r="F70" s="28">
        <v>2</v>
      </c>
      <c r="G70" s="31">
        <v>440.5</v>
      </c>
      <c r="H70" s="36">
        <v>313.3</v>
      </c>
      <c r="I70" s="42">
        <v>26</v>
      </c>
      <c r="J70" s="31">
        <v>225144</v>
      </c>
      <c r="K70" s="31">
        <v>0</v>
      </c>
      <c r="L70" s="31">
        <v>335.5</v>
      </c>
      <c r="M70" s="31">
        <v>0</v>
      </c>
      <c r="N70" s="40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f t="shared" si="1"/>
        <v>225144</v>
      </c>
      <c r="W70" s="39"/>
    </row>
    <row r="71" spans="1:23" s="15" customFormat="1" x14ac:dyDescent="0.3">
      <c r="A71" s="21">
        <f t="shared" si="2"/>
        <v>57</v>
      </c>
      <c r="B71" s="61" t="s">
        <v>286</v>
      </c>
      <c r="C71" s="27">
        <v>1953</v>
      </c>
      <c r="D71" s="28" t="s">
        <v>23</v>
      </c>
      <c r="E71" s="27">
        <v>3</v>
      </c>
      <c r="F71" s="28">
        <v>2</v>
      </c>
      <c r="G71" s="31">
        <v>934.7</v>
      </c>
      <c r="H71" s="36">
        <v>815.8</v>
      </c>
      <c r="I71" s="42">
        <v>68</v>
      </c>
      <c r="J71" s="31">
        <v>351453</v>
      </c>
      <c r="K71" s="31">
        <v>0</v>
      </c>
      <c r="L71" s="31">
        <v>636</v>
      </c>
      <c r="M71" s="31">
        <v>1728648</v>
      </c>
      <c r="N71" s="40">
        <v>0</v>
      </c>
      <c r="O71" s="31">
        <v>0</v>
      </c>
      <c r="P71" s="31">
        <v>250</v>
      </c>
      <c r="Q71" s="31">
        <v>162000</v>
      </c>
      <c r="R71" s="31">
        <v>782</v>
      </c>
      <c r="S71" s="31">
        <v>551310</v>
      </c>
      <c r="T71" s="31">
        <v>0</v>
      </c>
      <c r="U71" s="31">
        <v>0</v>
      </c>
      <c r="V71" s="31">
        <f t="shared" si="1"/>
        <v>2793411</v>
      </c>
      <c r="W71" s="39"/>
    </row>
    <row r="72" spans="1:23" s="15" customFormat="1" x14ac:dyDescent="0.3">
      <c r="A72" s="21">
        <f t="shared" si="2"/>
        <v>58</v>
      </c>
      <c r="B72" s="61" t="s">
        <v>285</v>
      </c>
      <c r="C72" s="27">
        <v>1959</v>
      </c>
      <c r="D72" s="28" t="s">
        <v>67</v>
      </c>
      <c r="E72" s="27">
        <v>2</v>
      </c>
      <c r="F72" s="28">
        <v>1</v>
      </c>
      <c r="G72" s="31">
        <v>235.1</v>
      </c>
      <c r="H72" s="36">
        <v>200.3</v>
      </c>
      <c r="I72" s="42">
        <v>17</v>
      </c>
      <c r="J72" s="31">
        <v>539274</v>
      </c>
      <c r="K72" s="31">
        <v>0</v>
      </c>
      <c r="L72" s="31">
        <v>152.80000000000001</v>
      </c>
      <c r="M72" s="31">
        <v>415310</v>
      </c>
      <c r="N72" s="40">
        <v>0</v>
      </c>
      <c r="O72" s="31">
        <v>0</v>
      </c>
      <c r="P72" s="31">
        <v>0</v>
      </c>
      <c r="Q72" s="31">
        <v>0</v>
      </c>
      <c r="R72" s="31">
        <v>471</v>
      </c>
      <c r="S72" s="31">
        <v>332055</v>
      </c>
      <c r="T72" s="31">
        <v>0</v>
      </c>
      <c r="U72" s="31">
        <v>0</v>
      </c>
      <c r="V72" s="31">
        <f t="shared" si="1"/>
        <v>1286639</v>
      </c>
      <c r="W72" s="39"/>
    </row>
    <row r="73" spans="1:23" s="15" customFormat="1" x14ac:dyDescent="0.3">
      <c r="A73" s="21">
        <f t="shared" si="2"/>
        <v>59</v>
      </c>
      <c r="B73" s="61" t="s">
        <v>284</v>
      </c>
      <c r="C73" s="27">
        <v>1959</v>
      </c>
      <c r="D73" s="28" t="s">
        <v>85</v>
      </c>
      <c r="E73" s="27">
        <v>2</v>
      </c>
      <c r="F73" s="28">
        <v>2</v>
      </c>
      <c r="G73" s="31">
        <v>499.5</v>
      </c>
      <c r="H73" s="36">
        <v>347.3</v>
      </c>
      <c r="I73" s="42">
        <v>28</v>
      </c>
      <c r="J73" s="31">
        <v>373278</v>
      </c>
      <c r="K73" s="31">
        <v>0</v>
      </c>
      <c r="L73" s="31">
        <v>361.8</v>
      </c>
      <c r="M73" s="31">
        <v>983372</v>
      </c>
      <c r="N73" s="40">
        <v>0</v>
      </c>
      <c r="O73" s="31">
        <v>0</v>
      </c>
      <c r="P73" s="31">
        <v>0</v>
      </c>
      <c r="Q73" s="31">
        <v>0</v>
      </c>
      <c r="R73" s="31">
        <v>1008.5</v>
      </c>
      <c r="S73" s="31">
        <v>710992.5</v>
      </c>
      <c r="T73" s="31">
        <v>0</v>
      </c>
      <c r="U73" s="31">
        <v>0</v>
      </c>
      <c r="V73" s="31">
        <f t="shared" si="1"/>
        <v>2067642.5</v>
      </c>
      <c r="W73" s="39"/>
    </row>
    <row r="74" spans="1:23" s="15" customFormat="1" x14ac:dyDescent="0.3">
      <c r="A74" s="21">
        <f t="shared" si="2"/>
        <v>60</v>
      </c>
      <c r="B74" s="61" t="s">
        <v>283</v>
      </c>
      <c r="C74" s="27">
        <v>1990</v>
      </c>
      <c r="D74" s="28" t="s">
        <v>67</v>
      </c>
      <c r="E74" s="27">
        <v>10</v>
      </c>
      <c r="F74" s="28">
        <v>7</v>
      </c>
      <c r="G74" s="31">
        <v>20298.5</v>
      </c>
      <c r="H74" s="36">
        <v>17724.3</v>
      </c>
      <c r="I74" s="42">
        <v>1266</v>
      </c>
      <c r="J74" s="31">
        <v>0</v>
      </c>
      <c r="K74" s="31">
        <v>0</v>
      </c>
      <c r="L74" s="31">
        <v>0</v>
      </c>
      <c r="M74" s="31">
        <v>0</v>
      </c>
      <c r="N74" s="40">
        <v>2</v>
      </c>
      <c r="O74" s="31">
        <v>4087946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f t="shared" si="1"/>
        <v>4087946</v>
      </c>
      <c r="W74" s="39"/>
    </row>
    <row r="75" spans="1:23" s="15" customFormat="1" x14ac:dyDescent="0.3">
      <c r="A75" s="21">
        <f t="shared" si="2"/>
        <v>61</v>
      </c>
      <c r="B75" s="61" t="s">
        <v>282</v>
      </c>
      <c r="C75" s="27">
        <v>1954</v>
      </c>
      <c r="D75" s="28" t="s">
        <v>67</v>
      </c>
      <c r="E75" s="27">
        <v>2</v>
      </c>
      <c r="F75" s="28">
        <v>1</v>
      </c>
      <c r="G75" s="31">
        <v>507.5</v>
      </c>
      <c r="H75" s="36">
        <v>446.7</v>
      </c>
      <c r="I75" s="42">
        <v>37</v>
      </c>
      <c r="J75" s="31">
        <v>362693.1</v>
      </c>
      <c r="K75" s="31">
        <v>0</v>
      </c>
      <c r="L75" s="31">
        <v>329.8</v>
      </c>
      <c r="M75" s="31">
        <v>896613.84</v>
      </c>
      <c r="N75" s="40">
        <v>0</v>
      </c>
      <c r="O75" s="31">
        <v>0</v>
      </c>
      <c r="P75" s="31">
        <v>0</v>
      </c>
      <c r="Q75" s="31">
        <v>0</v>
      </c>
      <c r="R75" s="31">
        <v>1015.7</v>
      </c>
      <c r="S75" s="31">
        <v>716068.5</v>
      </c>
      <c r="T75" s="31">
        <v>0</v>
      </c>
      <c r="U75" s="31">
        <v>0</v>
      </c>
      <c r="V75" s="31">
        <f t="shared" si="1"/>
        <v>1975375.44</v>
      </c>
      <c r="W75" s="39"/>
    </row>
    <row r="76" spans="1:23" s="15" customFormat="1" x14ac:dyDescent="0.3">
      <c r="A76" s="21">
        <f t="shared" si="2"/>
        <v>62</v>
      </c>
      <c r="B76" s="61" t="s">
        <v>281</v>
      </c>
      <c r="C76" s="27">
        <v>1960</v>
      </c>
      <c r="D76" s="28" t="s">
        <v>23</v>
      </c>
      <c r="E76" s="27">
        <v>2</v>
      </c>
      <c r="F76" s="28">
        <v>1</v>
      </c>
      <c r="G76" s="31">
        <v>166.9</v>
      </c>
      <c r="H76" s="36">
        <v>146.9</v>
      </c>
      <c r="I76" s="42">
        <v>12</v>
      </c>
      <c r="J76" s="31">
        <v>277919</v>
      </c>
      <c r="K76" s="31">
        <v>0</v>
      </c>
      <c r="L76" s="31">
        <v>108.5</v>
      </c>
      <c r="M76" s="31">
        <v>294875.82</v>
      </c>
      <c r="N76" s="40">
        <v>0</v>
      </c>
      <c r="O76" s="31">
        <v>0</v>
      </c>
      <c r="P76" s="31">
        <v>0</v>
      </c>
      <c r="Q76" s="31">
        <v>0</v>
      </c>
      <c r="R76" s="31">
        <v>310</v>
      </c>
      <c r="S76" s="31">
        <v>218550</v>
      </c>
      <c r="T76" s="31">
        <v>0</v>
      </c>
      <c r="U76" s="31">
        <v>0</v>
      </c>
      <c r="V76" s="31">
        <f t="shared" si="1"/>
        <v>791344.82000000007</v>
      </c>
      <c r="W76" s="39"/>
    </row>
    <row r="77" spans="1:23" s="15" customFormat="1" x14ac:dyDescent="0.3">
      <c r="A77" s="21">
        <f t="shared" si="2"/>
        <v>63</v>
      </c>
      <c r="B77" s="61" t="s">
        <v>280</v>
      </c>
      <c r="C77" s="27">
        <v>1993</v>
      </c>
      <c r="D77" s="28" t="s">
        <v>83</v>
      </c>
      <c r="E77" s="27">
        <v>10</v>
      </c>
      <c r="F77" s="28">
        <v>1</v>
      </c>
      <c r="G77" s="31">
        <v>3338</v>
      </c>
      <c r="H77" s="36">
        <v>2496</v>
      </c>
      <c r="I77" s="42">
        <v>178</v>
      </c>
      <c r="J77" s="31">
        <v>0</v>
      </c>
      <c r="K77" s="31">
        <v>0</v>
      </c>
      <c r="L77" s="31">
        <v>0</v>
      </c>
      <c r="M77" s="31">
        <v>0</v>
      </c>
      <c r="N77" s="40">
        <v>1</v>
      </c>
      <c r="O77" s="31">
        <v>2043973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f t="shared" si="1"/>
        <v>2043973</v>
      </c>
      <c r="W77" s="39"/>
    </row>
    <row r="78" spans="1:23" s="15" customFormat="1" x14ac:dyDescent="0.3">
      <c r="A78" s="21">
        <f t="shared" si="2"/>
        <v>64</v>
      </c>
      <c r="B78" s="61" t="s">
        <v>279</v>
      </c>
      <c r="C78" s="27">
        <v>1958</v>
      </c>
      <c r="D78" s="28" t="s">
        <v>67</v>
      </c>
      <c r="E78" s="27">
        <v>2</v>
      </c>
      <c r="F78" s="28">
        <v>2</v>
      </c>
      <c r="G78" s="31">
        <v>734.5</v>
      </c>
      <c r="H78" s="36">
        <v>490.1</v>
      </c>
      <c r="I78" s="42">
        <v>41</v>
      </c>
      <c r="J78" s="31">
        <v>153504</v>
      </c>
      <c r="K78" s="31">
        <v>0</v>
      </c>
      <c r="L78" s="31">
        <v>477.4</v>
      </c>
      <c r="M78" s="31">
        <v>1297654.7</v>
      </c>
      <c r="N78" s="40">
        <v>0</v>
      </c>
      <c r="O78" s="31">
        <v>0</v>
      </c>
      <c r="P78" s="31">
        <v>0</v>
      </c>
      <c r="Q78" s="31">
        <v>0</v>
      </c>
      <c r="R78" s="31">
        <v>688.24</v>
      </c>
      <c r="S78" s="31">
        <v>485209.2</v>
      </c>
      <c r="T78" s="31">
        <v>0</v>
      </c>
      <c r="U78" s="31">
        <v>0</v>
      </c>
      <c r="V78" s="31">
        <f t="shared" si="1"/>
        <v>1936367.9</v>
      </c>
      <c r="W78" s="39"/>
    </row>
    <row r="79" spans="1:23" s="15" customFormat="1" x14ac:dyDescent="0.3">
      <c r="A79" s="21">
        <f t="shared" si="2"/>
        <v>65</v>
      </c>
      <c r="B79" s="61" t="s">
        <v>278</v>
      </c>
      <c r="C79" s="27">
        <v>1959</v>
      </c>
      <c r="D79" s="28" t="s">
        <v>67</v>
      </c>
      <c r="E79" s="27">
        <v>2</v>
      </c>
      <c r="F79" s="28">
        <v>2</v>
      </c>
      <c r="G79" s="31">
        <v>716.6</v>
      </c>
      <c r="H79" s="36">
        <v>667</v>
      </c>
      <c r="I79" s="42">
        <v>55</v>
      </c>
      <c r="J79" s="31">
        <v>372550.5</v>
      </c>
      <c r="K79" s="31">
        <v>0</v>
      </c>
      <c r="L79" s="31">
        <v>451</v>
      </c>
      <c r="M79" s="31">
        <v>1226280</v>
      </c>
      <c r="N79" s="40">
        <v>0</v>
      </c>
      <c r="O79" s="31">
        <v>0</v>
      </c>
      <c r="P79" s="31">
        <v>0</v>
      </c>
      <c r="Q79" s="31">
        <v>0</v>
      </c>
      <c r="R79" s="31">
        <v>1187.3</v>
      </c>
      <c r="S79" s="31">
        <v>837046.5</v>
      </c>
      <c r="T79" s="31">
        <v>0</v>
      </c>
      <c r="U79" s="31">
        <v>0</v>
      </c>
      <c r="V79" s="31">
        <f t="shared" ref="V79:V87" si="3">J79+K79+M79+O79+Q79+S79+U79</f>
        <v>2435877</v>
      </c>
      <c r="W79" s="39"/>
    </row>
    <row r="80" spans="1:23" s="15" customFormat="1" x14ac:dyDescent="0.3">
      <c r="A80" s="21">
        <f t="shared" ref="A80:A86" si="4">A79+1</f>
        <v>66</v>
      </c>
      <c r="B80" s="61" t="s">
        <v>277</v>
      </c>
      <c r="C80" s="27">
        <v>1958</v>
      </c>
      <c r="D80" s="28" t="s">
        <v>67</v>
      </c>
      <c r="E80" s="27">
        <v>2</v>
      </c>
      <c r="F80" s="28">
        <v>2</v>
      </c>
      <c r="G80" s="31">
        <v>707.4</v>
      </c>
      <c r="H80" s="36">
        <v>477.1</v>
      </c>
      <c r="I80" s="42">
        <v>39</v>
      </c>
      <c r="J80" s="31">
        <v>372522</v>
      </c>
      <c r="K80" s="31">
        <v>0</v>
      </c>
      <c r="L80" s="31">
        <v>468.5</v>
      </c>
      <c r="M80" s="31">
        <v>1273274.3</v>
      </c>
      <c r="N80" s="40">
        <v>0</v>
      </c>
      <c r="O80" s="31">
        <v>0</v>
      </c>
      <c r="P80" s="31">
        <v>0</v>
      </c>
      <c r="Q80" s="31">
        <v>0</v>
      </c>
      <c r="R80" s="31">
        <v>581.88</v>
      </c>
      <c r="S80" s="31">
        <v>410225.4</v>
      </c>
      <c r="T80" s="31">
        <v>0</v>
      </c>
      <c r="U80" s="31">
        <v>0</v>
      </c>
      <c r="V80" s="31">
        <f t="shared" si="3"/>
        <v>2056021.7000000002</v>
      </c>
      <c r="W80" s="39"/>
    </row>
    <row r="81" spans="1:23" s="15" customFormat="1" x14ac:dyDescent="0.3">
      <c r="A81" s="21">
        <f t="shared" si="4"/>
        <v>67</v>
      </c>
      <c r="B81" s="61" t="s">
        <v>276</v>
      </c>
      <c r="C81" s="27">
        <v>1959</v>
      </c>
      <c r="D81" s="28" t="s">
        <v>23</v>
      </c>
      <c r="E81" s="27">
        <v>2</v>
      </c>
      <c r="F81" s="28">
        <v>1</v>
      </c>
      <c r="G81" s="31">
        <v>446.4</v>
      </c>
      <c r="H81" s="36">
        <v>408.6</v>
      </c>
      <c r="I81" s="42">
        <v>34</v>
      </c>
      <c r="J81" s="31">
        <v>503748</v>
      </c>
      <c r="K81" s="31">
        <v>0</v>
      </c>
      <c r="L81" s="31">
        <v>290.16000000000003</v>
      </c>
      <c r="M81" s="31">
        <v>788654</v>
      </c>
      <c r="N81" s="40">
        <v>0</v>
      </c>
      <c r="O81" s="31">
        <v>0</v>
      </c>
      <c r="P81" s="31">
        <v>0</v>
      </c>
      <c r="Q81" s="31">
        <v>0</v>
      </c>
      <c r="R81" s="31">
        <v>492.2</v>
      </c>
      <c r="S81" s="31">
        <v>347001</v>
      </c>
      <c r="T81" s="31">
        <v>0</v>
      </c>
      <c r="U81" s="31">
        <v>0</v>
      </c>
      <c r="V81" s="31">
        <f t="shared" si="3"/>
        <v>1639403</v>
      </c>
      <c r="W81" s="39"/>
    </row>
    <row r="82" spans="1:23" s="15" customFormat="1" x14ac:dyDescent="0.3">
      <c r="A82" s="21">
        <f t="shared" si="4"/>
        <v>68</v>
      </c>
      <c r="B82" s="61" t="s">
        <v>275</v>
      </c>
      <c r="C82" s="27">
        <v>1959</v>
      </c>
      <c r="D82" s="28" t="s">
        <v>23</v>
      </c>
      <c r="E82" s="27">
        <v>5</v>
      </c>
      <c r="F82" s="28">
        <v>3</v>
      </c>
      <c r="G82" s="31">
        <v>1328.5</v>
      </c>
      <c r="H82" s="36">
        <v>1297.4000000000001</v>
      </c>
      <c r="I82" s="42">
        <v>93</v>
      </c>
      <c r="J82" s="31">
        <v>931274.10000000009</v>
      </c>
      <c r="K82" s="31">
        <v>0</v>
      </c>
      <c r="L82" s="31">
        <v>920.84</v>
      </c>
      <c r="M82" s="31">
        <v>2502843.12</v>
      </c>
      <c r="N82" s="40">
        <v>0</v>
      </c>
      <c r="O82" s="31">
        <v>0</v>
      </c>
      <c r="P82" s="31">
        <v>0</v>
      </c>
      <c r="Q82" s="31">
        <v>0</v>
      </c>
      <c r="R82" s="31">
        <v>752.37</v>
      </c>
      <c r="S82" s="31">
        <v>530420.85</v>
      </c>
      <c r="T82" s="31">
        <v>0</v>
      </c>
      <c r="U82" s="31">
        <v>0</v>
      </c>
      <c r="V82" s="31">
        <f t="shared" si="3"/>
        <v>3964538.0700000003</v>
      </c>
      <c r="W82" s="39"/>
    </row>
    <row r="83" spans="1:23" s="15" customFormat="1" x14ac:dyDescent="0.3">
      <c r="A83" s="21">
        <f t="shared" si="4"/>
        <v>69</v>
      </c>
      <c r="B83" s="61" t="s">
        <v>274</v>
      </c>
      <c r="C83" s="27">
        <v>1954</v>
      </c>
      <c r="D83" s="28" t="s">
        <v>23</v>
      </c>
      <c r="E83" s="27">
        <v>2</v>
      </c>
      <c r="F83" s="28">
        <v>2</v>
      </c>
      <c r="G83" s="31">
        <v>410.5</v>
      </c>
      <c r="H83" s="36">
        <v>272.2</v>
      </c>
      <c r="I83" s="42">
        <v>23</v>
      </c>
      <c r="J83" s="31">
        <v>489108</v>
      </c>
      <c r="K83" s="31">
        <v>0</v>
      </c>
      <c r="L83" s="31">
        <v>266.8</v>
      </c>
      <c r="M83" s="31">
        <v>725244</v>
      </c>
      <c r="N83" s="40">
        <v>0</v>
      </c>
      <c r="O83" s="31">
        <v>0</v>
      </c>
      <c r="P83" s="31">
        <v>0</v>
      </c>
      <c r="Q83" s="31">
        <v>0</v>
      </c>
      <c r="R83" s="31">
        <v>488</v>
      </c>
      <c r="S83" s="31">
        <v>344040</v>
      </c>
      <c r="T83" s="31">
        <v>0</v>
      </c>
      <c r="U83" s="31">
        <v>0</v>
      </c>
      <c r="V83" s="31">
        <f t="shared" si="3"/>
        <v>1558392</v>
      </c>
      <c r="W83" s="39"/>
    </row>
    <row r="84" spans="1:23" s="15" customFormat="1" x14ac:dyDescent="0.3">
      <c r="A84" s="21">
        <f t="shared" si="4"/>
        <v>70</v>
      </c>
      <c r="B84" s="61" t="s">
        <v>273</v>
      </c>
      <c r="C84" s="27">
        <v>1958</v>
      </c>
      <c r="D84" s="28" t="s">
        <v>67</v>
      </c>
      <c r="E84" s="27">
        <v>2</v>
      </c>
      <c r="F84" s="28">
        <v>1</v>
      </c>
      <c r="G84" s="31">
        <v>468.2</v>
      </c>
      <c r="H84" s="36">
        <v>309.5</v>
      </c>
      <c r="I84" s="42">
        <v>26</v>
      </c>
      <c r="J84" s="31">
        <v>373278</v>
      </c>
      <c r="K84" s="31">
        <v>0</v>
      </c>
      <c r="L84" s="31">
        <v>304.3</v>
      </c>
      <c r="M84" s="31">
        <v>827168.9</v>
      </c>
      <c r="N84" s="40">
        <v>0</v>
      </c>
      <c r="O84" s="31">
        <v>0</v>
      </c>
      <c r="P84" s="31">
        <v>0</v>
      </c>
      <c r="Q84" s="31">
        <v>0</v>
      </c>
      <c r="R84" s="31">
        <v>1008.5</v>
      </c>
      <c r="S84" s="31">
        <v>710992.5</v>
      </c>
      <c r="T84" s="31">
        <v>0</v>
      </c>
      <c r="U84" s="31">
        <v>0</v>
      </c>
      <c r="V84" s="31">
        <f t="shared" si="3"/>
        <v>1911439.4</v>
      </c>
      <c r="W84" s="39"/>
    </row>
    <row r="85" spans="1:23" s="15" customFormat="1" x14ac:dyDescent="0.3">
      <c r="A85" s="21">
        <f t="shared" si="4"/>
        <v>71</v>
      </c>
      <c r="B85" s="61" t="s">
        <v>271</v>
      </c>
      <c r="C85" s="27">
        <v>1959</v>
      </c>
      <c r="D85" s="28" t="s">
        <v>67</v>
      </c>
      <c r="E85" s="27">
        <v>2</v>
      </c>
      <c r="F85" s="28">
        <v>2</v>
      </c>
      <c r="G85" s="31">
        <v>453.1</v>
      </c>
      <c r="H85" s="36">
        <v>453.1</v>
      </c>
      <c r="I85" s="42">
        <v>37</v>
      </c>
      <c r="J85" s="31">
        <v>503748</v>
      </c>
      <c r="K85" s="31">
        <v>0</v>
      </c>
      <c r="L85" s="31">
        <v>294.5</v>
      </c>
      <c r="M85" s="31">
        <v>800505</v>
      </c>
      <c r="N85" s="40">
        <v>0</v>
      </c>
      <c r="O85" s="31">
        <v>0</v>
      </c>
      <c r="P85" s="31">
        <v>0</v>
      </c>
      <c r="Q85" s="31">
        <v>0</v>
      </c>
      <c r="R85" s="31">
        <v>487</v>
      </c>
      <c r="S85" s="31">
        <v>343335</v>
      </c>
      <c r="T85" s="31">
        <v>0</v>
      </c>
      <c r="U85" s="31">
        <v>0</v>
      </c>
      <c r="V85" s="31">
        <f t="shared" si="3"/>
        <v>1647588</v>
      </c>
      <c r="W85" s="39"/>
    </row>
    <row r="86" spans="1:23" s="15" customFormat="1" ht="31.5" x14ac:dyDescent="0.3">
      <c r="A86" s="21">
        <f t="shared" si="4"/>
        <v>72</v>
      </c>
      <c r="B86" s="61" t="s">
        <v>272</v>
      </c>
      <c r="C86" s="27">
        <v>1936</v>
      </c>
      <c r="D86" s="28" t="s">
        <v>23</v>
      </c>
      <c r="E86" s="27">
        <v>3</v>
      </c>
      <c r="F86" s="28">
        <v>3</v>
      </c>
      <c r="G86" s="31">
        <v>1324.6</v>
      </c>
      <c r="H86" s="36">
        <v>1286.3</v>
      </c>
      <c r="I86" s="42">
        <v>92</v>
      </c>
      <c r="J86" s="31">
        <v>931274.10000000009</v>
      </c>
      <c r="K86" s="31">
        <v>0</v>
      </c>
      <c r="L86" s="31">
        <v>574</v>
      </c>
      <c r="M86" s="31">
        <v>1560104.8</v>
      </c>
      <c r="N86" s="40">
        <v>0</v>
      </c>
      <c r="O86" s="31">
        <v>0</v>
      </c>
      <c r="P86" s="31">
        <v>0</v>
      </c>
      <c r="Q86" s="31">
        <v>0</v>
      </c>
      <c r="R86" s="31">
        <v>752.37</v>
      </c>
      <c r="S86" s="31">
        <v>530420.85</v>
      </c>
      <c r="T86" s="31">
        <v>0</v>
      </c>
      <c r="U86" s="31">
        <v>0</v>
      </c>
      <c r="V86" s="31">
        <f t="shared" si="3"/>
        <v>3021799.7500000005</v>
      </c>
      <c r="W86" s="39"/>
    </row>
    <row r="87" spans="1:23" s="15" customFormat="1" ht="31.5" x14ac:dyDescent="0.3">
      <c r="A87" s="21">
        <f t="shared" ref="A87" si="5">A86+1</f>
        <v>73</v>
      </c>
      <c r="B87" s="61" t="s">
        <v>270</v>
      </c>
      <c r="C87" s="27">
        <v>1959</v>
      </c>
      <c r="D87" s="28" t="s">
        <v>67</v>
      </c>
      <c r="E87" s="27">
        <v>3</v>
      </c>
      <c r="F87" s="28">
        <v>2</v>
      </c>
      <c r="G87" s="31">
        <v>934.5</v>
      </c>
      <c r="H87" s="36">
        <v>618.5</v>
      </c>
      <c r="I87" s="42">
        <v>51</v>
      </c>
      <c r="J87" s="31">
        <v>699165</v>
      </c>
      <c r="K87" s="31">
        <v>0</v>
      </c>
      <c r="L87" s="31">
        <v>427.43</v>
      </c>
      <c r="M87" s="31">
        <v>930942.5</v>
      </c>
      <c r="N87" s="40">
        <v>0</v>
      </c>
      <c r="O87" s="31">
        <v>0</v>
      </c>
      <c r="P87" s="31">
        <v>0</v>
      </c>
      <c r="Q87" s="31">
        <v>0</v>
      </c>
      <c r="R87" s="31">
        <v>1053.72</v>
      </c>
      <c r="S87" s="31">
        <v>742872.6</v>
      </c>
      <c r="T87" s="31">
        <v>0</v>
      </c>
      <c r="U87" s="31">
        <v>0</v>
      </c>
      <c r="V87" s="31">
        <f t="shared" si="3"/>
        <v>2372980.1</v>
      </c>
      <c r="W87" s="39"/>
    </row>
    <row r="88" spans="1:23" s="15" customFormat="1" ht="27" customHeight="1" x14ac:dyDescent="0.3">
      <c r="A88" s="129" t="s">
        <v>24</v>
      </c>
      <c r="B88" s="130"/>
      <c r="C88" s="30" t="s">
        <v>21</v>
      </c>
      <c r="D88" s="29" t="s">
        <v>21</v>
      </c>
      <c r="E88" s="30" t="s">
        <v>21</v>
      </c>
      <c r="F88" s="29" t="s">
        <v>21</v>
      </c>
      <c r="G88" s="32">
        <f>SUM(G15:G87)</f>
        <v>87217.099999999962</v>
      </c>
      <c r="H88" s="32">
        <f t="shared" ref="H88:V88" si="6">SUM(H15:H87)</f>
        <v>69945.999999999985</v>
      </c>
      <c r="I88" s="37">
        <f t="shared" si="6"/>
        <v>5356</v>
      </c>
      <c r="J88" s="32">
        <f t="shared" si="6"/>
        <v>33649007.130000003</v>
      </c>
      <c r="K88" s="32">
        <f t="shared" si="6"/>
        <v>0</v>
      </c>
      <c r="L88" s="32">
        <f t="shared" si="6"/>
        <v>30513.329999999994</v>
      </c>
      <c r="M88" s="32">
        <f t="shared" si="6"/>
        <v>81966497.940000013</v>
      </c>
      <c r="N88" s="37">
        <f t="shared" si="6"/>
        <v>8</v>
      </c>
      <c r="O88" s="32">
        <f>SUM(O15:O87)</f>
        <v>16351784</v>
      </c>
      <c r="P88" s="32">
        <f t="shared" si="6"/>
        <v>5468.1</v>
      </c>
      <c r="Q88" s="32">
        <f t="shared" si="6"/>
        <v>3543326.85</v>
      </c>
      <c r="R88" s="32">
        <f t="shared" si="6"/>
        <v>57239.82</v>
      </c>
      <c r="S88" s="32">
        <f t="shared" si="6"/>
        <v>40354132.5</v>
      </c>
      <c r="T88" s="32">
        <f t="shared" si="6"/>
        <v>0</v>
      </c>
      <c r="U88" s="32">
        <f t="shared" si="6"/>
        <v>0</v>
      </c>
      <c r="V88" s="32">
        <f t="shared" si="6"/>
        <v>175864748.41999999</v>
      </c>
      <c r="W88" s="39"/>
    </row>
    <row r="89" spans="1:23" s="15" customFormat="1" ht="18.75" customHeight="1" x14ac:dyDescent="0.3">
      <c r="A89" s="85"/>
      <c r="B89" s="86"/>
      <c r="C89" s="78"/>
      <c r="D89" s="78"/>
      <c r="E89" s="78"/>
      <c r="F89" s="78"/>
      <c r="G89" s="78"/>
      <c r="H89" s="78"/>
      <c r="I89" s="78"/>
      <c r="J89" s="78"/>
      <c r="K89" s="78"/>
      <c r="L89" s="87" t="s">
        <v>72</v>
      </c>
      <c r="M89" s="78"/>
      <c r="N89" s="41"/>
      <c r="O89" s="78"/>
      <c r="P89" s="78"/>
      <c r="Q89" s="78"/>
      <c r="R89" s="78"/>
      <c r="S89" s="78"/>
      <c r="T89" s="78"/>
      <c r="U89" s="78"/>
      <c r="V89" s="78"/>
    </row>
    <row r="90" spans="1:23" s="15" customFormat="1" x14ac:dyDescent="0.3">
      <c r="A90" s="21">
        <v>74</v>
      </c>
      <c r="B90" s="63" t="s">
        <v>105</v>
      </c>
      <c r="C90" s="7">
        <v>1976</v>
      </c>
      <c r="D90" s="22" t="s">
        <v>23</v>
      </c>
      <c r="E90" s="7">
        <v>5</v>
      </c>
      <c r="F90" s="22">
        <v>4</v>
      </c>
      <c r="G90" s="31">
        <v>2699</v>
      </c>
      <c r="H90" s="31">
        <v>2483</v>
      </c>
      <c r="I90" s="40">
        <v>175</v>
      </c>
      <c r="J90" s="31">
        <v>0</v>
      </c>
      <c r="K90" s="31">
        <v>0</v>
      </c>
      <c r="L90" s="31">
        <v>754</v>
      </c>
      <c r="M90" s="31">
        <v>1867870</v>
      </c>
      <c r="N90" s="40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f t="shared" ref="V90:V94" si="7">J90+K90+M90+O90+Q90+S90+U90</f>
        <v>1867870</v>
      </c>
    </row>
    <row r="91" spans="1:23" s="15" customFormat="1" x14ac:dyDescent="0.3">
      <c r="A91" s="21">
        <f t="shared" ref="A91:A94" si="8">A90+1</f>
        <v>75</v>
      </c>
      <c r="B91" s="63" t="s">
        <v>343</v>
      </c>
      <c r="C91" s="7">
        <v>1968</v>
      </c>
      <c r="D91" s="22" t="s">
        <v>38</v>
      </c>
      <c r="E91" s="7">
        <v>5</v>
      </c>
      <c r="F91" s="22">
        <v>4</v>
      </c>
      <c r="G91" s="31">
        <v>2691</v>
      </c>
      <c r="H91" s="31">
        <v>2635</v>
      </c>
      <c r="I91" s="40">
        <v>126</v>
      </c>
      <c r="J91" s="31">
        <v>0</v>
      </c>
      <c r="K91" s="31">
        <v>0</v>
      </c>
      <c r="L91" s="31">
        <v>716</v>
      </c>
      <c r="M91" s="31">
        <v>1747108</v>
      </c>
      <c r="N91" s="40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f t="shared" si="7"/>
        <v>1747108</v>
      </c>
    </row>
    <row r="92" spans="1:23" s="15" customFormat="1" x14ac:dyDescent="0.3">
      <c r="A92" s="21">
        <f t="shared" si="8"/>
        <v>76</v>
      </c>
      <c r="B92" s="63" t="s">
        <v>344</v>
      </c>
      <c r="C92" s="7">
        <v>1967</v>
      </c>
      <c r="D92" s="22" t="s">
        <v>23</v>
      </c>
      <c r="E92" s="7">
        <v>4</v>
      </c>
      <c r="F92" s="22">
        <v>3</v>
      </c>
      <c r="G92" s="31">
        <v>2049.6</v>
      </c>
      <c r="H92" s="31">
        <v>2013.5</v>
      </c>
      <c r="I92" s="40">
        <v>68</v>
      </c>
      <c r="J92" s="31">
        <v>0</v>
      </c>
      <c r="K92" s="31">
        <v>0</v>
      </c>
      <c r="L92" s="31">
        <v>667</v>
      </c>
      <c r="M92" s="31">
        <v>1414571</v>
      </c>
      <c r="N92" s="40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f t="shared" si="7"/>
        <v>1414571</v>
      </c>
    </row>
    <row r="93" spans="1:23" s="15" customFormat="1" x14ac:dyDescent="0.3">
      <c r="A93" s="21">
        <f t="shared" si="8"/>
        <v>77</v>
      </c>
      <c r="B93" s="63" t="s">
        <v>345</v>
      </c>
      <c r="C93" s="7">
        <v>1967</v>
      </c>
      <c r="D93" s="22" t="s">
        <v>23</v>
      </c>
      <c r="E93" s="7">
        <v>5</v>
      </c>
      <c r="F93" s="22">
        <v>4</v>
      </c>
      <c r="G93" s="31">
        <v>3147</v>
      </c>
      <c r="H93" s="31">
        <v>3091</v>
      </c>
      <c r="I93" s="40">
        <v>133</v>
      </c>
      <c r="J93" s="31">
        <v>0</v>
      </c>
      <c r="K93" s="31">
        <v>0</v>
      </c>
      <c r="L93" s="31">
        <v>835</v>
      </c>
      <c r="M93" s="31">
        <v>1977912</v>
      </c>
      <c r="N93" s="40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f t="shared" si="7"/>
        <v>1977912</v>
      </c>
    </row>
    <row r="94" spans="1:23" s="15" customFormat="1" x14ac:dyDescent="0.3">
      <c r="A94" s="21">
        <f t="shared" si="8"/>
        <v>78</v>
      </c>
      <c r="B94" s="63" t="s">
        <v>106</v>
      </c>
      <c r="C94" s="7">
        <v>1983</v>
      </c>
      <c r="D94" s="22" t="s">
        <v>23</v>
      </c>
      <c r="E94" s="7">
        <v>5</v>
      </c>
      <c r="F94" s="22">
        <v>2</v>
      </c>
      <c r="G94" s="31">
        <v>1479</v>
      </c>
      <c r="H94" s="31">
        <v>1452</v>
      </c>
      <c r="I94" s="40">
        <v>42</v>
      </c>
      <c r="J94" s="31">
        <v>0</v>
      </c>
      <c r="K94" s="31">
        <v>0</v>
      </c>
      <c r="L94" s="31">
        <v>485</v>
      </c>
      <c r="M94" s="31">
        <v>1023557</v>
      </c>
      <c r="N94" s="40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f t="shared" si="7"/>
        <v>1023557</v>
      </c>
    </row>
    <row r="95" spans="1:23" s="15" customFormat="1" ht="34.5" customHeight="1" x14ac:dyDescent="0.3">
      <c r="A95" s="129" t="s">
        <v>95</v>
      </c>
      <c r="B95" s="130"/>
      <c r="C95" s="78" t="s">
        <v>21</v>
      </c>
      <c r="D95" s="82" t="s">
        <v>21</v>
      </c>
      <c r="E95" s="78" t="s">
        <v>71</v>
      </c>
      <c r="F95" s="82" t="s">
        <v>71</v>
      </c>
      <c r="G95" s="32">
        <f t="shared" ref="G95:V95" si="9">SUM(G90:G94)</f>
        <v>12065.6</v>
      </c>
      <c r="H95" s="32">
        <f t="shared" si="9"/>
        <v>11674.5</v>
      </c>
      <c r="I95" s="37">
        <f t="shared" si="9"/>
        <v>544</v>
      </c>
      <c r="J95" s="32">
        <f t="shared" si="9"/>
        <v>0</v>
      </c>
      <c r="K95" s="32">
        <f t="shared" si="9"/>
        <v>0</v>
      </c>
      <c r="L95" s="32">
        <f t="shared" si="9"/>
        <v>3457</v>
      </c>
      <c r="M95" s="32">
        <f t="shared" si="9"/>
        <v>8031018</v>
      </c>
      <c r="N95" s="37">
        <f t="shared" si="9"/>
        <v>0</v>
      </c>
      <c r="O95" s="32">
        <f t="shared" si="9"/>
        <v>0</v>
      </c>
      <c r="P95" s="32">
        <f t="shared" si="9"/>
        <v>0</v>
      </c>
      <c r="Q95" s="32">
        <f t="shared" si="9"/>
        <v>0</v>
      </c>
      <c r="R95" s="32">
        <f t="shared" si="9"/>
        <v>0</v>
      </c>
      <c r="S95" s="32">
        <f t="shared" si="9"/>
        <v>0</v>
      </c>
      <c r="T95" s="32">
        <f t="shared" si="9"/>
        <v>0</v>
      </c>
      <c r="U95" s="32">
        <f t="shared" si="9"/>
        <v>0</v>
      </c>
      <c r="V95" s="32">
        <f t="shared" si="9"/>
        <v>8031018</v>
      </c>
    </row>
    <row r="96" spans="1:23" s="15" customFormat="1" ht="18.75" customHeight="1" x14ac:dyDescent="0.3">
      <c r="A96" s="85"/>
      <c r="B96" s="86"/>
      <c r="C96" s="78"/>
      <c r="D96" s="78"/>
      <c r="E96" s="78"/>
      <c r="F96" s="78"/>
      <c r="G96" s="78"/>
      <c r="H96" s="78"/>
      <c r="I96" s="78"/>
      <c r="J96" s="78"/>
      <c r="K96" s="78"/>
      <c r="L96" s="87" t="s">
        <v>47</v>
      </c>
      <c r="M96" s="78"/>
      <c r="N96" s="41"/>
      <c r="O96" s="78"/>
      <c r="P96" s="78"/>
      <c r="Q96" s="78"/>
      <c r="R96" s="78"/>
      <c r="S96" s="78"/>
      <c r="T96" s="78"/>
      <c r="U96" s="78"/>
      <c r="V96" s="78"/>
    </row>
    <row r="97" spans="1:22" s="15" customFormat="1" x14ac:dyDescent="0.3">
      <c r="A97" s="21">
        <v>79</v>
      </c>
      <c r="B97" s="64" t="s">
        <v>104</v>
      </c>
      <c r="C97" s="22">
        <v>1984</v>
      </c>
      <c r="D97" s="22" t="s">
        <v>38</v>
      </c>
      <c r="E97" s="22">
        <v>9</v>
      </c>
      <c r="F97" s="22">
        <v>4</v>
      </c>
      <c r="G97" s="31">
        <v>6269.9</v>
      </c>
      <c r="H97" s="31">
        <v>3606.1</v>
      </c>
      <c r="I97" s="40">
        <v>248</v>
      </c>
      <c r="J97" s="31">
        <v>0</v>
      </c>
      <c r="K97" s="31">
        <v>0</v>
      </c>
      <c r="L97" s="31">
        <v>936</v>
      </c>
      <c r="M97" s="31">
        <v>2544000</v>
      </c>
      <c r="N97" s="40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f t="shared" ref="V97:V99" si="10">J97+K97+M97+O97+Q97+S97+U97</f>
        <v>2544000</v>
      </c>
    </row>
    <row r="98" spans="1:22" s="15" customFormat="1" x14ac:dyDescent="0.3">
      <c r="A98" s="21">
        <f t="shared" ref="A98:A99" si="11">A97+1</f>
        <v>80</v>
      </c>
      <c r="B98" s="64" t="s">
        <v>126</v>
      </c>
      <c r="C98" s="22">
        <v>1990</v>
      </c>
      <c r="D98" s="22" t="s">
        <v>38</v>
      </c>
      <c r="E98" s="22">
        <v>9</v>
      </c>
      <c r="F98" s="22">
        <v>2</v>
      </c>
      <c r="G98" s="31">
        <v>4501.7</v>
      </c>
      <c r="H98" s="31">
        <v>2665.5</v>
      </c>
      <c r="I98" s="40">
        <v>166</v>
      </c>
      <c r="J98" s="31">
        <v>0</v>
      </c>
      <c r="K98" s="31">
        <v>0</v>
      </c>
      <c r="L98" s="31">
        <v>0</v>
      </c>
      <c r="M98" s="31">
        <v>0</v>
      </c>
      <c r="N98" s="40">
        <v>2</v>
      </c>
      <c r="O98" s="31">
        <v>4087946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f t="shared" si="10"/>
        <v>4087946</v>
      </c>
    </row>
    <row r="99" spans="1:22" s="15" customFormat="1" ht="31.5" x14ac:dyDescent="0.3">
      <c r="A99" s="21">
        <f t="shared" si="11"/>
        <v>81</v>
      </c>
      <c r="B99" s="64" t="s">
        <v>125</v>
      </c>
      <c r="C99" s="22">
        <v>1985</v>
      </c>
      <c r="D99" s="22" t="s">
        <v>45</v>
      </c>
      <c r="E99" s="22">
        <v>5</v>
      </c>
      <c r="F99" s="22">
        <v>8</v>
      </c>
      <c r="G99" s="31">
        <v>5965.6</v>
      </c>
      <c r="H99" s="31">
        <v>3343.3</v>
      </c>
      <c r="I99" s="40">
        <v>236</v>
      </c>
      <c r="J99" s="31">
        <v>0</v>
      </c>
      <c r="K99" s="31">
        <v>0</v>
      </c>
      <c r="L99" s="31">
        <v>1700</v>
      </c>
      <c r="M99" s="31">
        <v>4500000</v>
      </c>
      <c r="N99" s="40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f t="shared" si="10"/>
        <v>4500000</v>
      </c>
    </row>
    <row r="100" spans="1:22" s="15" customFormat="1" ht="39" customHeight="1" x14ac:dyDescent="0.3">
      <c r="A100" s="129" t="s">
        <v>96</v>
      </c>
      <c r="B100" s="130"/>
      <c r="C100" s="78" t="s">
        <v>21</v>
      </c>
      <c r="D100" s="82" t="s">
        <v>21</v>
      </c>
      <c r="E100" s="78" t="s">
        <v>21</v>
      </c>
      <c r="F100" s="82" t="s">
        <v>21</v>
      </c>
      <c r="G100" s="23">
        <f>SUM(G97:G99)</f>
        <v>16737.199999999997</v>
      </c>
      <c r="H100" s="23">
        <f t="shared" ref="H100:V100" si="12">SUM(H97:H99)</f>
        <v>9614.9000000000015</v>
      </c>
      <c r="I100" s="41">
        <f t="shared" si="12"/>
        <v>650</v>
      </c>
      <c r="J100" s="23">
        <f t="shared" si="12"/>
        <v>0</v>
      </c>
      <c r="K100" s="23">
        <f t="shared" si="12"/>
        <v>0</v>
      </c>
      <c r="L100" s="23">
        <f t="shared" si="12"/>
        <v>2636</v>
      </c>
      <c r="M100" s="23">
        <f t="shared" si="12"/>
        <v>7044000</v>
      </c>
      <c r="N100" s="41">
        <f t="shared" si="12"/>
        <v>2</v>
      </c>
      <c r="O100" s="23">
        <f t="shared" si="12"/>
        <v>4087946</v>
      </c>
      <c r="P100" s="23">
        <f t="shared" si="12"/>
        <v>0</v>
      </c>
      <c r="Q100" s="23">
        <f t="shared" si="12"/>
        <v>0</v>
      </c>
      <c r="R100" s="23">
        <f t="shared" si="12"/>
        <v>0</v>
      </c>
      <c r="S100" s="23">
        <f t="shared" si="12"/>
        <v>0</v>
      </c>
      <c r="T100" s="23">
        <f t="shared" si="12"/>
        <v>0</v>
      </c>
      <c r="U100" s="23">
        <f t="shared" si="12"/>
        <v>0</v>
      </c>
      <c r="V100" s="23">
        <f t="shared" si="12"/>
        <v>11131946</v>
      </c>
    </row>
    <row r="101" spans="1:22" s="15" customFormat="1" ht="18.75" customHeight="1" x14ac:dyDescent="0.3">
      <c r="A101" s="85"/>
      <c r="B101" s="86"/>
      <c r="C101" s="78"/>
      <c r="D101" s="78"/>
      <c r="E101" s="78"/>
      <c r="F101" s="78"/>
      <c r="G101" s="78"/>
      <c r="H101" s="78"/>
      <c r="I101" s="78"/>
      <c r="J101" s="78"/>
      <c r="K101" s="78"/>
      <c r="L101" s="87" t="s">
        <v>25</v>
      </c>
      <c r="M101" s="78"/>
      <c r="N101" s="41"/>
      <c r="O101" s="78"/>
      <c r="P101" s="78"/>
      <c r="Q101" s="78"/>
      <c r="R101" s="78"/>
      <c r="S101" s="78"/>
      <c r="T101" s="78"/>
      <c r="U101" s="78"/>
      <c r="V101" s="78"/>
    </row>
    <row r="102" spans="1:22" s="15" customFormat="1" ht="31.5" x14ac:dyDescent="0.3">
      <c r="A102" s="21">
        <v>82</v>
      </c>
      <c r="B102" s="64" t="s">
        <v>269</v>
      </c>
      <c r="C102" s="20">
        <v>1968</v>
      </c>
      <c r="D102" s="22" t="s">
        <v>40</v>
      </c>
      <c r="E102" s="20">
        <v>5</v>
      </c>
      <c r="F102" s="20">
        <v>4</v>
      </c>
      <c r="G102" s="31">
        <v>3313.3</v>
      </c>
      <c r="H102" s="31">
        <v>3182.46</v>
      </c>
      <c r="I102" s="40">
        <v>192</v>
      </c>
      <c r="J102" s="31">
        <v>0</v>
      </c>
      <c r="K102" s="31">
        <v>0</v>
      </c>
      <c r="L102" s="31">
        <v>902</v>
      </c>
      <c r="M102" s="31">
        <f t="shared" ref="M102:M107" si="13">L102*2718</f>
        <v>2451636</v>
      </c>
      <c r="N102" s="40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f t="shared" ref="V102:V107" si="14">J102+K102+M102+O102+Q102+S102+U102</f>
        <v>2451636</v>
      </c>
    </row>
    <row r="103" spans="1:22" s="15" customFormat="1" x14ac:dyDescent="0.3">
      <c r="A103" s="21">
        <f t="shared" ref="A103:A107" si="15">A102+1</f>
        <v>83</v>
      </c>
      <c r="B103" s="65" t="s">
        <v>268</v>
      </c>
      <c r="C103" s="19" t="s">
        <v>53</v>
      </c>
      <c r="D103" s="55" t="s">
        <v>40</v>
      </c>
      <c r="E103" s="19" t="s">
        <v>32</v>
      </c>
      <c r="F103" s="16">
        <v>6</v>
      </c>
      <c r="G103" s="31">
        <v>4554.8</v>
      </c>
      <c r="H103" s="31">
        <v>4431.8</v>
      </c>
      <c r="I103" s="40">
        <v>207</v>
      </c>
      <c r="J103" s="31">
        <v>0</v>
      </c>
      <c r="K103" s="31">
        <v>0</v>
      </c>
      <c r="L103" s="31">
        <v>1240.9000000000001</v>
      </c>
      <c r="M103" s="31">
        <f t="shared" si="13"/>
        <v>3372766.2</v>
      </c>
      <c r="N103" s="40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f t="shared" si="14"/>
        <v>3372766.2</v>
      </c>
    </row>
    <row r="104" spans="1:22" s="15" customFormat="1" x14ac:dyDescent="0.3">
      <c r="A104" s="21">
        <f t="shared" si="15"/>
        <v>84</v>
      </c>
      <c r="B104" s="65" t="s">
        <v>267</v>
      </c>
      <c r="C104" s="19" t="s">
        <v>53</v>
      </c>
      <c r="D104" s="55" t="s">
        <v>40</v>
      </c>
      <c r="E104" s="19" t="s">
        <v>32</v>
      </c>
      <c r="F104" s="16">
        <v>4</v>
      </c>
      <c r="G104" s="31">
        <v>2583.5</v>
      </c>
      <c r="H104" s="31">
        <v>2306.1999999999998</v>
      </c>
      <c r="I104" s="40">
        <v>93</v>
      </c>
      <c r="J104" s="31">
        <v>0</v>
      </c>
      <c r="K104" s="31">
        <v>0</v>
      </c>
      <c r="L104" s="31">
        <v>834</v>
      </c>
      <c r="M104" s="31">
        <f t="shared" si="13"/>
        <v>2266812</v>
      </c>
      <c r="N104" s="40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f t="shared" si="14"/>
        <v>2266812</v>
      </c>
    </row>
    <row r="105" spans="1:22" s="15" customFormat="1" x14ac:dyDescent="0.3">
      <c r="A105" s="21">
        <f t="shared" si="15"/>
        <v>85</v>
      </c>
      <c r="B105" s="65" t="s">
        <v>266</v>
      </c>
      <c r="C105" s="19" t="s">
        <v>54</v>
      </c>
      <c r="D105" s="55" t="s">
        <v>40</v>
      </c>
      <c r="E105" s="19" t="s">
        <v>32</v>
      </c>
      <c r="F105" s="16">
        <v>6</v>
      </c>
      <c r="G105" s="31">
        <v>3970</v>
      </c>
      <c r="H105" s="31">
        <v>3541</v>
      </c>
      <c r="I105" s="40">
        <v>167</v>
      </c>
      <c r="J105" s="31">
        <v>0</v>
      </c>
      <c r="K105" s="31">
        <v>0</v>
      </c>
      <c r="L105" s="31">
        <v>1520</v>
      </c>
      <c r="M105" s="31">
        <f t="shared" si="13"/>
        <v>4131360</v>
      </c>
      <c r="N105" s="40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f t="shared" si="14"/>
        <v>4131360</v>
      </c>
    </row>
    <row r="106" spans="1:22" s="15" customFormat="1" x14ac:dyDescent="0.3">
      <c r="A106" s="21">
        <f t="shared" si="15"/>
        <v>86</v>
      </c>
      <c r="B106" s="65" t="s">
        <v>265</v>
      </c>
      <c r="C106" s="19" t="s">
        <v>53</v>
      </c>
      <c r="D106" s="55" t="s">
        <v>40</v>
      </c>
      <c r="E106" s="19" t="s">
        <v>32</v>
      </c>
      <c r="F106" s="16">
        <v>2</v>
      </c>
      <c r="G106" s="31">
        <v>1355.4</v>
      </c>
      <c r="H106" s="31">
        <v>1213.7</v>
      </c>
      <c r="I106" s="40">
        <v>69</v>
      </c>
      <c r="J106" s="31">
        <v>0</v>
      </c>
      <c r="K106" s="31">
        <v>0</v>
      </c>
      <c r="L106" s="31">
        <v>597.79999999999995</v>
      </c>
      <c r="M106" s="31">
        <f t="shared" si="13"/>
        <v>1624820.4</v>
      </c>
      <c r="N106" s="40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f t="shared" si="14"/>
        <v>1624820.4</v>
      </c>
    </row>
    <row r="107" spans="1:22" s="15" customFormat="1" ht="18.75" customHeight="1" x14ac:dyDescent="0.3">
      <c r="A107" s="21">
        <f t="shared" si="15"/>
        <v>87</v>
      </c>
      <c r="B107" s="65" t="s">
        <v>264</v>
      </c>
      <c r="C107" s="19" t="s">
        <v>55</v>
      </c>
      <c r="D107" s="55" t="s">
        <v>38</v>
      </c>
      <c r="E107" s="19" t="s">
        <v>33</v>
      </c>
      <c r="F107" s="16">
        <v>4</v>
      </c>
      <c r="G107" s="31">
        <v>8707</v>
      </c>
      <c r="H107" s="31">
        <v>7451</v>
      </c>
      <c r="I107" s="40">
        <v>331</v>
      </c>
      <c r="J107" s="31">
        <v>0</v>
      </c>
      <c r="K107" s="31">
        <v>0</v>
      </c>
      <c r="L107" s="31">
        <v>0</v>
      </c>
      <c r="M107" s="31">
        <f t="shared" si="13"/>
        <v>0</v>
      </c>
      <c r="N107" s="40">
        <v>4</v>
      </c>
      <c r="O107" s="31">
        <f>N107*2043973</f>
        <v>8175892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f t="shared" si="14"/>
        <v>8175892</v>
      </c>
    </row>
    <row r="108" spans="1:22" s="15" customFormat="1" x14ac:dyDescent="0.3">
      <c r="A108" s="126" t="s">
        <v>56</v>
      </c>
      <c r="B108" s="127"/>
      <c r="C108" s="24" t="s">
        <v>21</v>
      </c>
      <c r="D108" s="80" t="s">
        <v>21</v>
      </c>
      <c r="E108" s="24" t="s">
        <v>21</v>
      </c>
      <c r="F108" s="24" t="s">
        <v>21</v>
      </c>
      <c r="G108" s="58">
        <f>SUM(G102:G107)</f>
        <v>24484</v>
      </c>
      <c r="H108" s="58">
        <f t="shared" ref="H108:V108" si="16">SUM(H102:H107)</f>
        <v>22126.16</v>
      </c>
      <c r="I108" s="59">
        <f t="shared" si="16"/>
        <v>1059</v>
      </c>
      <c r="J108" s="58">
        <f t="shared" si="16"/>
        <v>0</v>
      </c>
      <c r="K108" s="58">
        <f t="shared" si="16"/>
        <v>0</v>
      </c>
      <c r="L108" s="58">
        <f t="shared" si="16"/>
        <v>5094.7</v>
      </c>
      <c r="M108" s="58">
        <f t="shared" si="16"/>
        <v>13847394.6</v>
      </c>
      <c r="N108" s="59">
        <f t="shared" si="16"/>
        <v>4</v>
      </c>
      <c r="O108" s="58">
        <f t="shared" si="16"/>
        <v>8175892</v>
      </c>
      <c r="P108" s="58">
        <f t="shared" si="16"/>
        <v>0</v>
      </c>
      <c r="Q108" s="58">
        <f t="shared" si="16"/>
        <v>0</v>
      </c>
      <c r="R108" s="58">
        <f t="shared" si="16"/>
        <v>0</v>
      </c>
      <c r="S108" s="58">
        <f t="shared" si="16"/>
        <v>0</v>
      </c>
      <c r="T108" s="58">
        <f t="shared" si="16"/>
        <v>0</v>
      </c>
      <c r="U108" s="58">
        <f t="shared" si="16"/>
        <v>0</v>
      </c>
      <c r="V108" s="58">
        <f t="shared" si="16"/>
        <v>22023286.600000001</v>
      </c>
    </row>
    <row r="109" spans="1:22" s="15" customFormat="1" ht="18.75" customHeight="1" x14ac:dyDescent="0.3">
      <c r="A109" s="80"/>
      <c r="B109" s="88"/>
      <c r="C109" s="78"/>
      <c r="D109" s="78"/>
      <c r="E109" s="78"/>
      <c r="F109" s="78"/>
      <c r="G109" s="78"/>
      <c r="H109" s="78"/>
      <c r="I109" s="78"/>
      <c r="J109" s="78"/>
      <c r="K109" s="78"/>
      <c r="L109" s="87" t="s">
        <v>37</v>
      </c>
      <c r="M109" s="78"/>
      <c r="N109" s="41"/>
      <c r="O109" s="78"/>
      <c r="P109" s="78"/>
      <c r="Q109" s="78"/>
      <c r="R109" s="78"/>
      <c r="S109" s="78"/>
      <c r="T109" s="78"/>
      <c r="U109" s="78"/>
      <c r="V109" s="78"/>
    </row>
    <row r="110" spans="1:22" s="15" customFormat="1" ht="31.5" x14ac:dyDescent="0.3">
      <c r="A110" s="21">
        <v>88</v>
      </c>
      <c r="B110" s="66" t="s">
        <v>263</v>
      </c>
      <c r="C110" s="16">
        <v>1962</v>
      </c>
      <c r="D110" s="56" t="s">
        <v>23</v>
      </c>
      <c r="E110" s="16">
        <v>2</v>
      </c>
      <c r="F110" s="16">
        <v>1</v>
      </c>
      <c r="G110" s="31">
        <v>237.1</v>
      </c>
      <c r="H110" s="31">
        <v>205.4</v>
      </c>
      <c r="I110" s="40">
        <v>12</v>
      </c>
      <c r="J110" s="31">
        <v>0</v>
      </c>
      <c r="K110" s="31">
        <v>0</v>
      </c>
      <c r="L110" s="31">
        <v>343.8</v>
      </c>
      <c r="M110" s="31">
        <v>934448.4</v>
      </c>
      <c r="N110" s="40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f t="shared" ref="V110:V111" si="17">J110+K110+M110+O110+Q110+S110+U110</f>
        <v>934448.4</v>
      </c>
    </row>
    <row r="111" spans="1:22" s="15" customFormat="1" x14ac:dyDescent="0.3">
      <c r="A111" s="21">
        <f t="shared" ref="A111" si="18">A110+1</f>
        <v>89</v>
      </c>
      <c r="B111" s="66" t="s">
        <v>262</v>
      </c>
      <c r="C111" s="16">
        <v>1962</v>
      </c>
      <c r="D111" s="56" t="s">
        <v>70</v>
      </c>
      <c r="E111" s="16">
        <v>2</v>
      </c>
      <c r="F111" s="16">
        <v>2</v>
      </c>
      <c r="G111" s="31">
        <v>423</v>
      </c>
      <c r="H111" s="31">
        <v>294</v>
      </c>
      <c r="I111" s="40">
        <v>27</v>
      </c>
      <c r="J111" s="31">
        <v>0</v>
      </c>
      <c r="K111" s="31">
        <v>0</v>
      </c>
      <c r="L111" s="31">
        <v>362.77</v>
      </c>
      <c r="M111" s="31">
        <v>986008.86</v>
      </c>
      <c r="N111" s="40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f t="shared" si="17"/>
        <v>986008.86</v>
      </c>
    </row>
    <row r="112" spans="1:22" s="15" customFormat="1" ht="31.5" customHeight="1" x14ac:dyDescent="0.3">
      <c r="A112" s="132" t="s">
        <v>97</v>
      </c>
      <c r="B112" s="133"/>
      <c r="C112" s="16" t="s">
        <v>71</v>
      </c>
      <c r="D112" s="56" t="s">
        <v>71</v>
      </c>
      <c r="E112" s="16" t="s">
        <v>71</v>
      </c>
      <c r="F112" s="16" t="s">
        <v>71</v>
      </c>
      <c r="G112" s="58">
        <f>SUM(G110:G111)</f>
        <v>660.1</v>
      </c>
      <c r="H112" s="58">
        <f t="shared" ref="H112:V112" si="19">SUM(H110:H111)</f>
        <v>499.4</v>
      </c>
      <c r="I112" s="59">
        <f t="shared" si="19"/>
        <v>39</v>
      </c>
      <c r="J112" s="58">
        <f t="shared" si="19"/>
        <v>0</v>
      </c>
      <c r="K112" s="58">
        <f t="shared" si="19"/>
        <v>0</v>
      </c>
      <c r="L112" s="58">
        <f t="shared" si="19"/>
        <v>706.56999999999994</v>
      </c>
      <c r="M112" s="58">
        <f t="shared" si="19"/>
        <v>1920457.26</v>
      </c>
      <c r="N112" s="59">
        <f t="shared" si="19"/>
        <v>0</v>
      </c>
      <c r="O112" s="58">
        <f t="shared" si="19"/>
        <v>0</v>
      </c>
      <c r="P112" s="58">
        <f t="shared" si="19"/>
        <v>0</v>
      </c>
      <c r="Q112" s="58">
        <f t="shared" si="19"/>
        <v>0</v>
      </c>
      <c r="R112" s="58">
        <f t="shared" si="19"/>
        <v>0</v>
      </c>
      <c r="S112" s="58">
        <f t="shared" si="19"/>
        <v>0</v>
      </c>
      <c r="T112" s="58">
        <f t="shared" si="19"/>
        <v>0</v>
      </c>
      <c r="U112" s="58">
        <f t="shared" si="19"/>
        <v>0</v>
      </c>
      <c r="V112" s="58">
        <f t="shared" si="19"/>
        <v>1920457.26</v>
      </c>
    </row>
    <row r="113" spans="1:22" s="15" customFormat="1" ht="18.75" customHeight="1" x14ac:dyDescent="0.3">
      <c r="A113" s="85"/>
      <c r="B113" s="86"/>
      <c r="C113" s="78"/>
      <c r="D113" s="78"/>
      <c r="E113" s="78"/>
      <c r="F113" s="78"/>
      <c r="G113" s="78"/>
      <c r="H113" s="78"/>
      <c r="I113" s="78"/>
      <c r="J113" s="78"/>
      <c r="K113" s="78"/>
      <c r="L113" s="87" t="s">
        <v>26</v>
      </c>
      <c r="M113" s="78"/>
      <c r="N113" s="41"/>
      <c r="O113" s="78"/>
      <c r="P113" s="78"/>
      <c r="Q113" s="78"/>
      <c r="R113" s="78"/>
      <c r="S113" s="78"/>
      <c r="T113" s="78"/>
      <c r="U113" s="78"/>
      <c r="V113" s="78"/>
    </row>
    <row r="114" spans="1:22" s="15" customFormat="1" x14ac:dyDescent="0.3">
      <c r="A114" s="21">
        <v>90</v>
      </c>
      <c r="B114" s="64" t="s">
        <v>261</v>
      </c>
      <c r="C114" s="20">
        <v>1981</v>
      </c>
      <c r="D114" s="22" t="s">
        <v>42</v>
      </c>
      <c r="E114" s="20">
        <v>5</v>
      </c>
      <c r="F114" s="20">
        <v>8</v>
      </c>
      <c r="G114" s="31">
        <v>5679.9</v>
      </c>
      <c r="H114" s="31">
        <v>5155.7</v>
      </c>
      <c r="I114" s="40">
        <v>246</v>
      </c>
      <c r="J114" s="31">
        <v>0</v>
      </c>
      <c r="K114" s="31">
        <v>0</v>
      </c>
      <c r="L114" s="31">
        <v>1920</v>
      </c>
      <c r="M114" s="31">
        <v>2083200</v>
      </c>
      <c r="N114" s="40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f t="shared" ref="V114:V116" si="20">J114+K114+M114+O114+Q114+S114+U114</f>
        <v>2083200</v>
      </c>
    </row>
    <row r="115" spans="1:22" s="15" customFormat="1" x14ac:dyDescent="0.3">
      <c r="A115" s="21">
        <f t="shared" ref="A115:A116" si="21">A114+1</f>
        <v>91</v>
      </c>
      <c r="B115" s="64" t="s">
        <v>346</v>
      </c>
      <c r="C115" s="20">
        <v>2012</v>
      </c>
      <c r="D115" s="22" t="s">
        <v>42</v>
      </c>
      <c r="E115" s="20">
        <v>5</v>
      </c>
      <c r="F115" s="20">
        <v>2</v>
      </c>
      <c r="G115" s="31">
        <v>1666.3</v>
      </c>
      <c r="H115" s="31">
        <v>1586.5</v>
      </c>
      <c r="I115" s="40">
        <v>63</v>
      </c>
      <c r="J115" s="31">
        <v>0</v>
      </c>
      <c r="K115" s="31">
        <v>0</v>
      </c>
      <c r="L115" s="31">
        <v>0</v>
      </c>
      <c r="M115" s="31">
        <v>0</v>
      </c>
      <c r="N115" s="40">
        <v>0</v>
      </c>
      <c r="O115" s="31">
        <v>0</v>
      </c>
      <c r="P115" s="31">
        <v>0</v>
      </c>
      <c r="Q115" s="31">
        <v>0</v>
      </c>
      <c r="R115" s="31">
        <v>1800</v>
      </c>
      <c r="S115" s="31">
        <v>1269000</v>
      </c>
      <c r="T115" s="31">
        <v>0</v>
      </c>
      <c r="U115" s="31">
        <v>0</v>
      </c>
      <c r="V115" s="31">
        <f t="shared" si="20"/>
        <v>1269000</v>
      </c>
    </row>
    <row r="116" spans="1:22" s="15" customFormat="1" x14ac:dyDescent="0.3">
      <c r="A116" s="21">
        <f t="shared" si="21"/>
        <v>92</v>
      </c>
      <c r="B116" s="64" t="s">
        <v>260</v>
      </c>
      <c r="C116" s="20">
        <v>1982</v>
      </c>
      <c r="D116" s="22" t="s">
        <v>43</v>
      </c>
      <c r="E116" s="20">
        <v>3</v>
      </c>
      <c r="F116" s="20">
        <v>2</v>
      </c>
      <c r="G116" s="31">
        <v>1229.2</v>
      </c>
      <c r="H116" s="31">
        <v>1094.4000000000001</v>
      </c>
      <c r="I116" s="40">
        <v>54</v>
      </c>
      <c r="J116" s="31">
        <v>0</v>
      </c>
      <c r="K116" s="31">
        <v>0</v>
      </c>
      <c r="L116" s="31">
        <v>480</v>
      </c>
      <c r="M116" s="31">
        <v>520800</v>
      </c>
      <c r="N116" s="40">
        <v>0</v>
      </c>
      <c r="O116" s="31">
        <v>0</v>
      </c>
      <c r="P116" s="31"/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f t="shared" si="20"/>
        <v>520800</v>
      </c>
    </row>
    <row r="117" spans="1:22" s="15" customFormat="1" ht="40.5" customHeight="1" x14ac:dyDescent="0.3">
      <c r="A117" s="123" t="s">
        <v>98</v>
      </c>
      <c r="B117" s="123"/>
      <c r="C117" s="7" t="s">
        <v>21</v>
      </c>
      <c r="D117" s="22" t="s">
        <v>21</v>
      </c>
      <c r="E117" s="7" t="s">
        <v>21</v>
      </c>
      <c r="F117" s="22" t="s">
        <v>21</v>
      </c>
      <c r="G117" s="23">
        <f>SUM(G114:G116)</f>
        <v>8575.4</v>
      </c>
      <c r="H117" s="23">
        <f t="shared" ref="H117:V117" si="22">SUM(H114:H116)</f>
        <v>7836.6</v>
      </c>
      <c r="I117" s="41">
        <f t="shared" si="22"/>
        <v>363</v>
      </c>
      <c r="J117" s="23">
        <f t="shared" si="22"/>
        <v>0</v>
      </c>
      <c r="K117" s="23">
        <f t="shared" si="22"/>
        <v>0</v>
      </c>
      <c r="L117" s="23">
        <f t="shared" si="22"/>
        <v>2400</v>
      </c>
      <c r="M117" s="23">
        <f t="shared" si="22"/>
        <v>2604000</v>
      </c>
      <c r="N117" s="41">
        <f t="shared" si="22"/>
        <v>0</v>
      </c>
      <c r="O117" s="23">
        <f t="shared" si="22"/>
        <v>0</v>
      </c>
      <c r="P117" s="23">
        <f t="shared" si="22"/>
        <v>0</v>
      </c>
      <c r="Q117" s="23">
        <f t="shared" si="22"/>
        <v>0</v>
      </c>
      <c r="R117" s="23">
        <f t="shared" si="22"/>
        <v>1800</v>
      </c>
      <c r="S117" s="23">
        <f t="shared" si="22"/>
        <v>1269000</v>
      </c>
      <c r="T117" s="23">
        <f t="shared" si="22"/>
        <v>0</v>
      </c>
      <c r="U117" s="23">
        <f t="shared" si="22"/>
        <v>0</v>
      </c>
      <c r="V117" s="23">
        <f t="shared" si="22"/>
        <v>3873000</v>
      </c>
    </row>
    <row r="118" spans="1:22" s="15" customFormat="1" ht="18.75" customHeight="1" x14ac:dyDescent="0.3">
      <c r="A118" s="85"/>
      <c r="B118" s="86"/>
      <c r="C118" s="78"/>
      <c r="D118" s="78"/>
      <c r="E118" s="78"/>
      <c r="F118" s="78"/>
      <c r="G118" s="78"/>
      <c r="H118" s="78"/>
      <c r="I118" s="78"/>
      <c r="J118" s="78"/>
      <c r="K118" s="78"/>
      <c r="L118" s="87" t="s">
        <v>78</v>
      </c>
      <c r="M118" s="78"/>
      <c r="N118" s="41"/>
      <c r="O118" s="78"/>
      <c r="P118" s="78"/>
      <c r="Q118" s="78"/>
      <c r="R118" s="78"/>
      <c r="S118" s="78"/>
      <c r="T118" s="78"/>
      <c r="U118" s="78"/>
      <c r="V118" s="78"/>
    </row>
    <row r="119" spans="1:22" s="15" customFormat="1" x14ac:dyDescent="0.3">
      <c r="A119" s="21">
        <v>93</v>
      </c>
      <c r="B119" s="63" t="s">
        <v>347</v>
      </c>
      <c r="C119" s="7">
        <v>1990</v>
      </c>
      <c r="D119" s="28" t="s">
        <v>92</v>
      </c>
      <c r="E119" s="27">
        <v>9</v>
      </c>
      <c r="F119" s="28">
        <v>1</v>
      </c>
      <c r="G119" s="31">
        <v>2822</v>
      </c>
      <c r="H119" s="31">
        <v>2426.3000000000002</v>
      </c>
      <c r="I119" s="40">
        <v>129</v>
      </c>
      <c r="J119" s="31">
        <v>0</v>
      </c>
      <c r="K119" s="31">
        <v>0</v>
      </c>
      <c r="L119" s="31">
        <v>0</v>
      </c>
      <c r="M119" s="31">
        <v>0</v>
      </c>
      <c r="N119" s="40">
        <v>1</v>
      </c>
      <c r="O119" s="31">
        <v>2043973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f t="shared" ref="V119:V121" si="23">J119+K119+M119+O119+Q119+S119+U119</f>
        <v>2043973</v>
      </c>
    </row>
    <row r="120" spans="1:22" s="15" customFormat="1" x14ac:dyDescent="0.3">
      <c r="A120" s="21">
        <f t="shared" ref="A120:A121" si="24">A119+1</f>
        <v>94</v>
      </c>
      <c r="B120" s="63" t="s">
        <v>348</v>
      </c>
      <c r="C120" s="7">
        <v>1990</v>
      </c>
      <c r="D120" s="28" t="s">
        <v>92</v>
      </c>
      <c r="E120" s="27">
        <v>9</v>
      </c>
      <c r="F120" s="28">
        <v>1</v>
      </c>
      <c r="G120" s="31">
        <v>2821.9</v>
      </c>
      <c r="H120" s="31">
        <v>2363.8000000000002</v>
      </c>
      <c r="I120" s="40">
        <v>118</v>
      </c>
      <c r="J120" s="31">
        <v>0</v>
      </c>
      <c r="K120" s="31">
        <v>0</v>
      </c>
      <c r="L120" s="31">
        <v>0</v>
      </c>
      <c r="M120" s="31">
        <v>0</v>
      </c>
      <c r="N120" s="40">
        <v>1</v>
      </c>
      <c r="O120" s="31">
        <v>2043973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f t="shared" si="23"/>
        <v>2043973</v>
      </c>
    </row>
    <row r="121" spans="1:22" s="15" customFormat="1" ht="31.5" x14ac:dyDescent="0.3">
      <c r="A121" s="21">
        <f t="shared" si="24"/>
        <v>95</v>
      </c>
      <c r="B121" s="63" t="s">
        <v>132</v>
      </c>
      <c r="C121" s="7">
        <v>1985</v>
      </c>
      <c r="D121" s="28" t="s">
        <v>42</v>
      </c>
      <c r="E121" s="27">
        <v>3</v>
      </c>
      <c r="F121" s="28">
        <v>2</v>
      </c>
      <c r="G121" s="31">
        <v>980.4</v>
      </c>
      <c r="H121" s="31">
        <v>520.79999999999995</v>
      </c>
      <c r="I121" s="40">
        <v>23</v>
      </c>
      <c r="J121" s="31">
        <f>68587.2+21696+80657.4+25265</f>
        <v>196205.59999999998</v>
      </c>
      <c r="K121" s="31">
        <v>0</v>
      </c>
      <c r="L121" s="31">
        <v>500</v>
      </c>
      <c r="M121" s="31">
        <v>1359000</v>
      </c>
      <c r="N121" s="40">
        <v>0</v>
      </c>
      <c r="O121" s="31">
        <v>0</v>
      </c>
      <c r="P121" s="31">
        <v>0</v>
      </c>
      <c r="Q121" s="31">
        <v>0</v>
      </c>
      <c r="R121" s="31">
        <v>646</v>
      </c>
      <c r="S121" s="31">
        <v>455430</v>
      </c>
      <c r="T121" s="31">
        <v>0</v>
      </c>
      <c r="U121" s="31">
        <v>0</v>
      </c>
      <c r="V121" s="31">
        <f t="shared" si="23"/>
        <v>2010635.6</v>
      </c>
    </row>
    <row r="122" spans="1:22" s="15" customFormat="1" ht="36.75" customHeight="1" x14ac:dyDescent="0.3">
      <c r="A122" s="123" t="s">
        <v>99</v>
      </c>
      <c r="B122" s="123"/>
      <c r="C122" s="7" t="s">
        <v>21</v>
      </c>
      <c r="D122" s="28" t="s">
        <v>71</v>
      </c>
      <c r="E122" s="27" t="s">
        <v>71</v>
      </c>
      <c r="F122" s="28" t="s">
        <v>71</v>
      </c>
      <c r="G122" s="32">
        <f>SUM(G119:G121)</f>
        <v>6624.2999999999993</v>
      </c>
      <c r="H122" s="32">
        <f t="shared" ref="H122:V122" si="25">SUM(H119:H121)</f>
        <v>5310.9000000000005</v>
      </c>
      <c r="I122" s="37">
        <f t="shared" si="25"/>
        <v>270</v>
      </c>
      <c r="J122" s="32">
        <f t="shared" si="25"/>
        <v>196205.59999999998</v>
      </c>
      <c r="K122" s="32">
        <f t="shared" si="25"/>
        <v>0</v>
      </c>
      <c r="L122" s="32">
        <f t="shared" si="25"/>
        <v>500</v>
      </c>
      <c r="M122" s="32">
        <f t="shared" si="25"/>
        <v>1359000</v>
      </c>
      <c r="N122" s="37">
        <f t="shared" si="25"/>
        <v>2</v>
      </c>
      <c r="O122" s="32">
        <f t="shared" si="25"/>
        <v>4087946</v>
      </c>
      <c r="P122" s="32">
        <f t="shared" si="25"/>
        <v>0</v>
      </c>
      <c r="Q122" s="32">
        <f t="shared" si="25"/>
        <v>0</v>
      </c>
      <c r="R122" s="32">
        <f t="shared" si="25"/>
        <v>646</v>
      </c>
      <c r="S122" s="32">
        <f t="shared" si="25"/>
        <v>455430</v>
      </c>
      <c r="T122" s="32">
        <f t="shared" si="25"/>
        <v>0</v>
      </c>
      <c r="U122" s="32">
        <f t="shared" si="25"/>
        <v>0</v>
      </c>
      <c r="V122" s="32">
        <f t="shared" si="25"/>
        <v>6098581.5999999996</v>
      </c>
    </row>
    <row r="123" spans="1:22" s="15" customFormat="1" ht="18.75" customHeight="1" x14ac:dyDescent="0.3">
      <c r="A123" s="85"/>
      <c r="B123" s="86"/>
      <c r="C123" s="78"/>
      <c r="D123" s="78"/>
      <c r="E123" s="78"/>
      <c r="F123" s="78"/>
      <c r="G123" s="78"/>
      <c r="H123" s="78"/>
      <c r="I123" s="78"/>
      <c r="J123" s="78"/>
      <c r="K123" s="78"/>
      <c r="L123" s="78" t="s">
        <v>35</v>
      </c>
      <c r="M123" s="78"/>
      <c r="N123" s="41"/>
      <c r="O123" s="78"/>
      <c r="P123" s="78"/>
      <c r="Q123" s="78"/>
      <c r="R123" s="78"/>
      <c r="S123" s="78"/>
      <c r="T123" s="78"/>
      <c r="U123" s="78"/>
      <c r="V123" s="78"/>
    </row>
    <row r="124" spans="1:22" s="15" customFormat="1" x14ac:dyDescent="0.3">
      <c r="A124" s="21">
        <v>96</v>
      </c>
      <c r="B124" s="63" t="s">
        <v>259</v>
      </c>
      <c r="C124" s="7">
        <v>1995</v>
      </c>
      <c r="D124" s="22" t="s">
        <v>23</v>
      </c>
      <c r="E124" s="7">
        <v>5</v>
      </c>
      <c r="F124" s="22">
        <v>5</v>
      </c>
      <c r="G124" s="31">
        <v>3379.7</v>
      </c>
      <c r="H124" s="31">
        <v>1883</v>
      </c>
      <c r="I124" s="40">
        <v>120</v>
      </c>
      <c r="J124" s="31">
        <v>0</v>
      </c>
      <c r="K124" s="31">
        <v>0</v>
      </c>
      <c r="L124" s="31">
        <v>0</v>
      </c>
      <c r="M124" s="31">
        <v>0</v>
      </c>
      <c r="N124" s="40">
        <v>3</v>
      </c>
      <c r="O124" s="31">
        <v>0</v>
      </c>
      <c r="P124" s="31">
        <v>0</v>
      </c>
      <c r="Q124" s="31">
        <v>0</v>
      </c>
      <c r="R124" s="31">
        <v>2765</v>
      </c>
      <c r="S124" s="31">
        <v>1949325</v>
      </c>
      <c r="T124" s="31">
        <v>0</v>
      </c>
      <c r="U124" s="31">
        <v>0</v>
      </c>
      <c r="V124" s="31">
        <f>J124+K124+M124+O124+Q124+S124+U124</f>
        <v>1949325</v>
      </c>
    </row>
    <row r="125" spans="1:22" s="15" customFormat="1" x14ac:dyDescent="0.3">
      <c r="A125" s="123" t="s">
        <v>36</v>
      </c>
      <c r="B125" s="123"/>
      <c r="C125" s="7" t="s">
        <v>21</v>
      </c>
      <c r="D125" s="22" t="s">
        <v>21</v>
      </c>
      <c r="E125" s="7" t="s">
        <v>21</v>
      </c>
      <c r="F125" s="22" t="s">
        <v>21</v>
      </c>
      <c r="G125" s="23">
        <f>SUM(G124)</f>
        <v>3379.7</v>
      </c>
      <c r="H125" s="23">
        <f t="shared" ref="H125:V125" si="26">SUM(H124)</f>
        <v>1883</v>
      </c>
      <c r="I125" s="41">
        <f t="shared" si="26"/>
        <v>120</v>
      </c>
      <c r="J125" s="23">
        <f t="shared" si="26"/>
        <v>0</v>
      </c>
      <c r="K125" s="23">
        <f t="shared" si="26"/>
        <v>0</v>
      </c>
      <c r="L125" s="23">
        <f t="shared" si="26"/>
        <v>0</v>
      </c>
      <c r="M125" s="23">
        <f t="shared" si="26"/>
        <v>0</v>
      </c>
      <c r="N125" s="41">
        <f t="shared" si="26"/>
        <v>3</v>
      </c>
      <c r="O125" s="23">
        <f t="shared" si="26"/>
        <v>0</v>
      </c>
      <c r="P125" s="23">
        <f t="shared" si="26"/>
        <v>0</v>
      </c>
      <c r="Q125" s="23">
        <f t="shared" si="26"/>
        <v>0</v>
      </c>
      <c r="R125" s="23">
        <f t="shared" si="26"/>
        <v>2765</v>
      </c>
      <c r="S125" s="23">
        <f t="shared" si="26"/>
        <v>1949325</v>
      </c>
      <c r="T125" s="23">
        <f t="shared" si="26"/>
        <v>0</v>
      </c>
      <c r="U125" s="23">
        <f t="shared" si="26"/>
        <v>0</v>
      </c>
      <c r="V125" s="23">
        <f t="shared" si="26"/>
        <v>1949325</v>
      </c>
    </row>
    <row r="126" spans="1:22" s="15" customFormat="1" ht="18.75" customHeight="1" x14ac:dyDescent="0.3">
      <c r="A126" s="85"/>
      <c r="B126" s="86"/>
      <c r="C126" s="78"/>
      <c r="D126" s="78"/>
      <c r="E126" s="78"/>
      <c r="F126" s="78"/>
      <c r="G126" s="78"/>
      <c r="H126" s="78"/>
      <c r="I126" s="78"/>
      <c r="J126" s="78"/>
      <c r="K126" s="78"/>
      <c r="L126" s="87" t="s">
        <v>77</v>
      </c>
      <c r="M126" s="78"/>
      <c r="N126" s="41"/>
      <c r="O126" s="78"/>
      <c r="P126" s="78"/>
      <c r="Q126" s="78"/>
      <c r="R126" s="78"/>
      <c r="S126" s="78"/>
      <c r="T126" s="78"/>
      <c r="U126" s="78"/>
      <c r="V126" s="78"/>
    </row>
    <row r="127" spans="1:22" s="15" customFormat="1" x14ac:dyDescent="0.3">
      <c r="A127" s="21">
        <v>97</v>
      </c>
      <c r="B127" s="63" t="s">
        <v>102</v>
      </c>
      <c r="C127" s="20">
        <v>1989</v>
      </c>
      <c r="D127" s="22" t="s">
        <v>38</v>
      </c>
      <c r="E127" s="7">
        <v>9</v>
      </c>
      <c r="F127" s="22">
        <v>1</v>
      </c>
      <c r="G127" s="31">
        <v>2295.5</v>
      </c>
      <c r="H127" s="31">
        <v>1337</v>
      </c>
      <c r="I127" s="40">
        <v>82</v>
      </c>
      <c r="J127" s="31">
        <v>0</v>
      </c>
      <c r="K127" s="31">
        <v>0</v>
      </c>
      <c r="L127" s="31">
        <v>0</v>
      </c>
      <c r="M127" s="31">
        <v>0</v>
      </c>
      <c r="N127" s="40">
        <v>1</v>
      </c>
      <c r="O127" s="31">
        <v>2043973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f t="shared" ref="V127:V128" si="27">J127+K127+M127+O127+Q127+S127+U127</f>
        <v>2043973</v>
      </c>
    </row>
    <row r="128" spans="1:22" s="15" customFormat="1" x14ac:dyDescent="0.3">
      <c r="A128" s="21">
        <f t="shared" ref="A128" si="28">A127+1</f>
        <v>98</v>
      </c>
      <c r="B128" s="63" t="s">
        <v>103</v>
      </c>
      <c r="C128" s="20">
        <v>1965</v>
      </c>
      <c r="D128" s="20" t="s">
        <v>39</v>
      </c>
      <c r="E128" s="20">
        <v>4</v>
      </c>
      <c r="F128" s="20">
        <v>4</v>
      </c>
      <c r="G128" s="31">
        <v>2196.8000000000002</v>
      </c>
      <c r="H128" s="31">
        <v>1396</v>
      </c>
      <c r="I128" s="40">
        <v>65</v>
      </c>
      <c r="J128" s="31">
        <v>0</v>
      </c>
      <c r="K128" s="31">
        <v>0</v>
      </c>
      <c r="L128" s="31">
        <v>719.4</v>
      </c>
      <c r="M128" s="31">
        <f>L128*2718</f>
        <v>1955329.2</v>
      </c>
      <c r="N128" s="40"/>
      <c r="O128" s="31"/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f t="shared" si="27"/>
        <v>1955329.2</v>
      </c>
    </row>
    <row r="129" spans="1:22" s="15" customFormat="1" ht="44.25" customHeight="1" x14ac:dyDescent="0.3">
      <c r="A129" s="123" t="s">
        <v>100</v>
      </c>
      <c r="B129" s="123"/>
      <c r="C129" s="78" t="s">
        <v>21</v>
      </c>
      <c r="D129" s="82" t="s">
        <v>21</v>
      </c>
      <c r="E129" s="78" t="s">
        <v>21</v>
      </c>
      <c r="F129" s="82" t="s">
        <v>21</v>
      </c>
      <c r="G129" s="23">
        <f>SUM(G127:G128)</f>
        <v>4492.3</v>
      </c>
      <c r="H129" s="23">
        <f t="shared" ref="H129:V129" si="29">SUM(H127:H128)</f>
        <v>2733</v>
      </c>
      <c r="I129" s="41">
        <f t="shared" si="29"/>
        <v>147</v>
      </c>
      <c r="J129" s="23">
        <f t="shared" si="29"/>
        <v>0</v>
      </c>
      <c r="K129" s="23">
        <f t="shared" si="29"/>
        <v>0</v>
      </c>
      <c r="L129" s="23">
        <f t="shared" si="29"/>
        <v>719.4</v>
      </c>
      <c r="M129" s="23">
        <f t="shared" si="29"/>
        <v>1955329.2</v>
      </c>
      <c r="N129" s="41">
        <f t="shared" si="29"/>
        <v>1</v>
      </c>
      <c r="O129" s="23">
        <f t="shared" si="29"/>
        <v>2043973</v>
      </c>
      <c r="P129" s="23">
        <f t="shared" si="29"/>
        <v>0</v>
      </c>
      <c r="Q129" s="23">
        <f t="shared" si="29"/>
        <v>0</v>
      </c>
      <c r="R129" s="23">
        <f t="shared" si="29"/>
        <v>0</v>
      </c>
      <c r="S129" s="23">
        <f t="shared" si="29"/>
        <v>0</v>
      </c>
      <c r="T129" s="23">
        <f t="shared" si="29"/>
        <v>0</v>
      </c>
      <c r="U129" s="23">
        <f t="shared" si="29"/>
        <v>0</v>
      </c>
      <c r="V129" s="23">
        <f t="shared" si="29"/>
        <v>3999302.2</v>
      </c>
    </row>
    <row r="130" spans="1:22" s="11" customFormat="1" ht="15.75" customHeight="1" x14ac:dyDescent="0.25">
      <c r="A130" s="7"/>
      <c r="B130" s="89"/>
      <c r="C130" s="78"/>
      <c r="D130" s="78"/>
      <c r="E130" s="78"/>
      <c r="F130" s="78"/>
      <c r="G130" s="78"/>
      <c r="H130" s="78"/>
      <c r="I130" s="78"/>
      <c r="J130" s="78"/>
      <c r="K130" s="78"/>
      <c r="L130" s="87" t="s">
        <v>69</v>
      </c>
      <c r="M130" s="78"/>
      <c r="N130" s="41"/>
      <c r="O130" s="78"/>
      <c r="P130" s="78"/>
      <c r="Q130" s="78"/>
      <c r="R130" s="78"/>
      <c r="S130" s="78"/>
      <c r="T130" s="78"/>
      <c r="U130" s="78"/>
      <c r="V130" s="78"/>
    </row>
    <row r="131" spans="1:22" s="11" customFormat="1" ht="15.75" x14ac:dyDescent="0.25">
      <c r="A131" s="21">
        <v>99</v>
      </c>
      <c r="B131" s="63" t="s">
        <v>349</v>
      </c>
      <c r="C131" s="7">
        <v>1961</v>
      </c>
      <c r="D131" s="22" t="s">
        <v>67</v>
      </c>
      <c r="E131" s="7">
        <v>2</v>
      </c>
      <c r="F131" s="22">
        <v>1</v>
      </c>
      <c r="G131" s="31">
        <v>173.3</v>
      </c>
      <c r="H131" s="31">
        <v>110.4</v>
      </c>
      <c r="I131" s="40">
        <v>15</v>
      </c>
      <c r="J131" s="31">
        <v>0</v>
      </c>
      <c r="K131" s="31">
        <v>0</v>
      </c>
      <c r="L131" s="31">
        <v>343</v>
      </c>
      <c r="M131" s="31">
        <v>932274</v>
      </c>
      <c r="N131" s="40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f>J131+K131+M131+O131+Q131+S131+U131</f>
        <v>932274</v>
      </c>
    </row>
    <row r="132" spans="1:22" s="11" customFormat="1" ht="33" customHeight="1" x14ac:dyDescent="0.25">
      <c r="A132" s="123" t="s">
        <v>101</v>
      </c>
      <c r="B132" s="123"/>
      <c r="C132" s="78" t="s">
        <v>21</v>
      </c>
      <c r="D132" s="82" t="s">
        <v>21</v>
      </c>
      <c r="E132" s="78" t="s">
        <v>21</v>
      </c>
      <c r="F132" s="82" t="s">
        <v>21</v>
      </c>
      <c r="G132" s="23">
        <f>SUM(G131)</f>
        <v>173.3</v>
      </c>
      <c r="H132" s="23">
        <f t="shared" ref="H132:V132" si="30">SUM(H131)</f>
        <v>110.4</v>
      </c>
      <c r="I132" s="41">
        <f t="shared" si="30"/>
        <v>15</v>
      </c>
      <c r="J132" s="23">
        <f t="shared" si="30"/>
        <v>0</v>
      </c>
      <c r="K132" s="23">
        <f t="shared" si="30"/>
        <v>0</v>
      </c>
      <c r="L132" s="23">
        <f t="shared" si="30"/>
        <v>343</v>
      </c>
      <c r="M132" s="23">
        <f t="shared" si="30"/>
        <v>932274</v>
      </c>
      <c r="N132" s="41">
        <f t="shared" si="30"/>
        <v>0</v>
      </c>
      <c r="O132" s="23">
        <f t="shared" si="30"/>
        <v>0</v>
      </c>
      <c r="P132" s="23">
        <f t="shared" si="30"/>
        <v>0</v>
      </c>
      <c r="Q132" s="23">
        <f t="shared" si="30"/>
        <v>0</v>
      </c>
      <c r="R132" s="23">
        <f t="shared" si="30"/>
        <v>0</v>
      </c>
      <c r="S132" s="23">
        <f t="shared" si="30"/>
        <v>0</v>
      </c>
      <c r="T132" s="23">
        <f t="shared" si="30"/>
        <v>0</v>
      </c>
      <c r="U132" s="23">
        <f t="shared" si="30"/>
        <v>0</v>
      </c>
      <c r="V132" s="23">
        <f t="shared" si="30"/>
        <v>932274</v>
      </c>
    </row>
    <row r="133" spans="1:22" s="11" customFormat="1" ht="15.75" customHeight="1" x14ac:dyDescent="0.25">
      <c r="A133" s="7"/>
      <c r="B133" s="89"/>
      <c r="C133" s="78"/>
      <c r="D133" s="78"/>
      <c r="E133" s="78"/>
      <c r="F133" s="78"/>
      <c r="G133" s="78"/>
      <c r="H133" s="78"/>
      <c r="I133" s="78"/>
      <c r="J133" s="78"/>
      <c r="K133" s="78"/>
      <c r="L133" s="87" t="s">
        <v>107</v>
      </c>
      <c r="M133" s="78"/>
      <c r="N133" s="41"/>
      <c r="O133" s="78"/>
      <c r="P133" s="78"/>
      <c r="Q133" s="78"/>
      <c r="R133" s="78"/>
      <c r="S133" s="78"/>
      <c r="T133" s="78"/>
      <c r="U133" s="78"/>
      <c r="V133" s="78"/>
    </row>
    <row r="134" spans="1:22" s="11" customFormat="1" ht="31.5" x14ac:dyDescent="0.25">
      <c r="A134" s="21">
        <v>100</v>
      </c>
      <c r="B134" s="63" t="s">
        <v>133</v>
      </c>
      <c r="C134" s="7">
        <v>1990</v>
      </c>
      <c r="D134" s="22" t="s">
        <v>23</v>
      </c>
      <c r="E134" s="7">
        <v>4</v>
      </c>
      <c r="F134" s="22">
        <v>1</v>
      </c>
      <c r="G134" s="31">
        <v>1864</v>
      </c>
      <c r="H134" s="31">
        <v>1712</v>
      </c>
      <c r="I134" s="40">
        <v>128</v>
      </c>
      <c r="J134" s="31">
        <v>0</v>
      </c>
      <c r="K134" s="31">
        <v>0</v>
      </c>
      <c r="L134" s="31">
        <v>0</v>
      </c>
      <c r="M134" s="31">
        <v>0</v>
      </c>
      <c r="N134" s="40">
        <v>0</v>
      </c>
      <c r="O134" s="31">
        <v>0</v>
      </c>
      <c r="P134" s="31">
        <v>0</v>
      </c>
      <c r="Q134" s="31">
        <v>0</v>
      </c>
      <c r="R134" s="31">
        <v>1800</v>
      </c>
      <c r="S134" s="31">
        <v>1269000</v>
      </c>
      <c r="T134" s="31">
        <v>0</v>
      </c>
      <c r="U134" s="31">
        <v>0</v>
      </c>
      <c r="V134" s="31">
        <f>J134+K134+M134+O134+Q134+S134+U134</f>
        <v>1269000</v>
      </c>
    </row>
    <row r="135" spans="1:22" s="11" customFormat="1" ht="33" customHeight="1" x14ac:dyDescent="0.25">
      <c r="A135" s="123" t="s">
        <v>108</v>
      </c>
      <c r="B135" s="123"/>
      <c r="C135" s="78" t="s">
        <v>21</v>
      </c>
      <c r="D135" s="82" t="s">
        <v>21</v>
      </c>
      <c r="E135" s="78" t="s">
        <v>21</v>
      </c>
      <c r="F135" s="82" t="s">
        <v>21</v>
      </c>
      <c r="G135" s="23">
        <f>SUM(G134)</f>
        <v>1864</v>
      </c>
      <c r="H135" s="23">
        <f t="shared" ref="H135:V135" si="31">SUM(H134)</f>
        <v>1712</v>
      </c>
      <c r="I135" s="41">
        <f t="shared" si="31"/>
        <v>128</v>
      </c>
      <c r="J135" s="23">
        <f t="shared" si="31"/>
        <v>0</v>
      </c>
      <c r="K135" s="23">
        <f t="shared" si="31"/>
        <v>0</v>
      </c>
      <c r="L135" s="23">
        <f t="shared" si="31"/>
        <v>0</v>
      </c>
      <c r="M135" s="23">
        <f t="shared" si="31"/>
        <v>0</v>
      </c>
      <c r="N135" s="41">
        <f t="shared" si="31"/>
        <v>0</v>
      </c>
      <c r="O135" s="23">
        <f t="shared" si="31"/>
        <v>0</v>
      </c>
      <c r="P135" s="23">
        <f t="shared" si="31"/>
        <v>0</v>
      </c>
      <c r="Q135" s="23">
        <f t="shared" si="31"/>
        <v>0</v>
      </c>
      <c r="R135" s="23">
        <f t="shared" si="31"/>
        <v>1800</v>
      </c>
      <c r="S135" s="23">
        <f t="shared" si="31"/>
        <v>1269000</v>
      </c>
      <c r="T135" s="23">
        <f t="shared" si="31"/>
        <v>0</v>
      </c>
      <c r="U135" s="23">
        <f t="shared" si="31"/>
        <v>0</v>
      </c>
      <c r="V135" s="23">
        <f t="shared" si="31"/>
        <v>1269000</v>
      </c>
    </row>
    <row r="136" spans="1:22" s="11" customFormat="1" ht="28.5" customHeight="1" x14ac:dyDescent="0.25">
      <c r="A136" s="131" t="s">
        <v>57</v>
      </c>
      <c r="B136" s="131"/>
      <c r="C136" s="35" t="s">
        <v>21</v>
      </c>
      <c r="D136" s="34" t="s">
        <v>21</v>
      </c>
      <c r="E136" s="35" t="s">
        <v>21</v>
      </c>
      <c r="F136" s="34" t="s">
        <v>21</v>
      </c>
      <c r="G136" s="50">
        <f>G132+G129+G125+G122+G117+G112+G108+G100+G95+G88+G135</f>
        <v>166272.99999999994</v>
      </c>
      <c r="H136" s="50">
        <f t="shared" ref="H136:U136" si="32">H132+H129+H125+H122+H117+H112+H108+H100+H95+H88+H135</f>
        <v>133446.85999999999</v>
      </c>
      <c r="I136" s="51">
        <f t="shared" si="32"/>
        <v>8691</v>
      </c>
      <c r="J136" s="50">
        <f t="shared" si="32"/>
        <v>33845212.730000004</v>
      </c>
      <c r="K136" s="50">
        <f t="shared" si="32"/>
        <v>0</v>
      </c>
      <c r="L136" s="50">
        <f t="shared" si="32"/>
        <v>46369.999999999993</v>
      </c>
      <c r="M136" s="50">
        <f t="shared" si="32"/>
        <v>119659971.00000001</v>
      </c>
      <c r="N136" s="51">
        <f t="shared" si="32"/>
        <v>20</v>
      </c>
      <c r="O136" s="50">
        <f t="shared" si="32"/>
        <v>34747541</v>
      </c>
      <c r="P136" s="50">
        <f t="shared" si="32"/>
        <v>5468.1</v>
      </c>
      <c r="Q136" s="50">
        <f t="shared" si="32"/>
        <v>3543326.85</v>
      </c>
      <c r="R136" s="50">
        <f t="shared" si="32"/>
        <v>64250.82</v>
      </c>
      <c r="S136" s="50">
        <f t="shared" si="32"/>
        <v>45296887.5</v>
      </c>
      <c r="T136" s="50">
        <f t="shared" si="32"/>
        <v>0</v>
      </c>
      <c r="U136" s="50">
        <f t="shared" si="32"/>
        <v>0</v>
      </c>
      <c r="V136" s="50">
        <f>V135+V132+V129+V125+V122+V117+V112+V108+V100+V95+V88</f>
        <v>237092939.07999998</v>
      </c>
    </row>
    <row r="137" spans="1:22" s="11" customFormat="1" ht="15.75" customHeight="1" x14ac:dyDescent="0.25">
      <c r="A137" s="111"/>
      <c r="B137" s="108"/>
      <c r="C137" s="75"/>
      <c r="D137" s="75"/>
      <c r="E137" s="75"/>
      <c r="F137" s="75"/>
      <c r="G137" s="75"/>
      <c r="H137" s="75"/>
      <c r="I137" s="75"/>
      <c r="J137" s="75"/>
      <c r="K137" s="75"/>
      <c r="L137" s="75" t="s">
        <v>127</v>
      </c>
      <c r="M137" s="75"/>
      <c r="N137" s="77"/>
      <c r="O137" s="75"/>
      <c r="P137" s="75"/>
      <c r="Q137" s="75"/>
      <c r="R137" s="75"/>
      <c r="S137" s="75"/>
      <c r="T137" s="75"/>
      <c r="U137" s="75"/>
      <c r="V137" s="84"/>
    </row>
    <row r="138" spans="1:22" s="11" customFormat="1" ht="15.75" customHeight="1" x14ac:dyDescent="0.25">
      <c r="A138" s="112"/>
      <c r="B138" s="68"/>
      <c r="C138" s="45"/>
      <c r="D138" s="45"/>
      <c r="E138" s="45"/>
      <c r="F138" s="45"/>
      <c r="G138" s="45"/>
      <c r="H138" s="45"/>
      <c r="I138" s="45"/>
      <c r="J138" s="45"/>
      <c r="K138" s="45"/>
      <c r="L138" s="110" t="s">
        <v>22</v>
      </c>
      <c r="M138" s="45"/>
      <c r="N138" s="54"/>
      <c r="O138" s="45"/>
      <c r="P138" s="45"/>
      <c r="Q138" s="45"/>
      <c r="R138" s="45"/>
      <c r="S138" s="45"/>
      <c r="T138" s="45"/>
      <c r="U138" s="45"/>
      <c r="V138" s="46"/>
    </row>
    <row r="139" spans="1:22" s="11" customFormat="1" ht="15.75" x14ac:dyDescent="0.25">
      <c r="A139" s="47">
        <v>1</v>
      </c>
      <c r="B139" s="67" t="s">
        <v>247</v>
      </c>
      <c r="C139" s="52">
        <v>1960</v>
      </c>
      <c r="D139" s="53" t="s">
        <v>67</v>
      </c>
      <c r="E139" s="52">
        <v>3</v>
      </c>
      <c r="F139" s="53">
        <v>2</v>
      </c>
      <c r="G139" s="48">
        <v>766.2</v>
      </c>
      <c r="H139" s="48">
        <v>743.4</v>
      </c>
      <c r="I139" s="49">
        <v>61</v>
      </c>
      <c r="J139" s="48">
        <v>835569</v>
      </c>
      <c r="K139" s="48">
        <v>0</v>
      </c>
      <c r="L139" s="48">
        <v>326.7</v>
      </c>
      <c r="M139" s="48">
        <v>887970.6</v>
      </c>
      <c r="N139" s="49">
        <v>0</v>
      </c>
      <c r="O139" s="48">
        <v>0</v>
      </c>
      <c r="P139" s="48">
        <v>0</v>
      </c>
      <c r="Q139" s="48">
        <v>0</v>
      </c>
      <c r="R139" s="48">
        <v>637</v>
      </c>
      <c r="S139" s="48">
        <v>449085</v>
      </c>
      <c r="T139" s="48">
        <v>0</v>
      </c>
      <c r="U139" s="48">
        <v>0</v>
      </c>
      <c r="V139" s="48">
        <f t="shared" ref="V139:V196" si="33">J139+K139+M139+O139+Q139+S139+U139</f>
        <v>2172624.6</v>
      </c>
    </row>
    <row r="140" spans="1:22" s="11" customFormat="1" ht="31.5" x14ac:dyDescent="0.25">
      <c r="A140" s="21">
        <f t="shared" ref="A140:A196" si="34">A139+1</f>
        <v>2</v>
      </c>
      <c r="B140" s="63" t="s">
        <v>248</v>
      </c>
      <c r="C140" s="27">
        <v>1963</v>
      </c>
      <c r="D140" s="28" t="s">
        <v>67</v>
      </c>
      <c r="E140" s="27">
        <v>2</v>
      </c>
      <c r="F140" s="28">
        <v>2</v>
      </c>
      <c r="G140" s="31">
        <v>380.7</v>
      </c>
      <c r="H140" s="31">
        <v>333.2</v>
      </c>
      <c r="I140" s="40">
        <v>27</v>
      </c>
      <c r="J140" s="31">
        <v>229944</v>
      </c>
      <c r="K140" s="31">
        <v>0</v>
      </c>
      <c r="L140" s="31">
        <v>247.3</v>
      </c>
      <c r="M140" s="31">
        <v>672052.7</v>
      </c>
      <c r="N140" s="40">
        <v>0</v>
      </c>
      <c r="O140" s="31">
        <v>0</v>
      </c>
      <c r="P140" s="31">
        <v>0</v>
      </c>
      <c r="Q140" s="31">
        <v>0</v>
      </c>
      <c r="R140" s="31">
        <v>340</v>
      </c>
      <c r="S140" s="31">
        <v>239700</v>
      </c>
      <c r="T140" s="31">
        <v>0</v>
      </c>
      <c r="U140" s="31">
        <v>0</v>
      </c>
      <c r="V140" s="31">
        <f t="shared" si="33"/>
        <v>1141696.7</v>
      </c>
    </row>
    <row r="141" spans="1:22" s="11" customFormat="1" ht="31.5" x14ac:dyDescent="0.25">
      <c r="A141" s="21">
        <f t="shared" si="34"/>
        <v>3</v>
      </c>
      <c r="B141" s="63" t="s">
        <v>249</v>
      </c>
      <c r="C141" s="27">
        <v>1963</v>
      </c>
      <c r="D141" s="28" t="s">
        <v>23</v>
      </c>
      <c r="E141" s="27">
        <v>4</v>
      </c>
      <c r="F141" s="28">
        <v>3</v>
      </c>
      <c r="G141" s="31">
        <v>2076.6999999999998</v>
      </c>
      <c r="H141" s="31">
        <v>1442.5</v>
      </c>
      <c r="I141" s="40">
        <v>103</v>
      </c>
      <c r="J141" s="31">
        <v>859820</v>
      </c>
      <c r="K141" s="31">
        <v>0</v>
      </c>
      <c r="L141" s="31">
        <v>650</v>
      </c>
      <c r="M141" s="31">
        <v>1766700</v>
      </c>
      <c r="N141" s="40">
        <v>0</v>
      </c>
      <c r="O141" s="31">
        <v>0</v>
      </c>
      <c r="P141" s="31">
        <v>623.9</v>
      </c>
      <c r="Q141" s="31">
        <v>404287.2</v>
      </c>
      <c r="R141" s="31">
        <v>1586</v>
      </c>
      <c r="S141" s="31">
        <v>1118130</v>
      </c>
      <c r="T141" s="31">
        <v>0</v>
      </c>
      <c r="U141" s="31">
        <v>0</v>
      </c>
      <c r="V141" s="31">
        <f t="shared" si="33"/>
        <v>4148937.2</v>
      </c>
    </row>
    <row r="142" spans="1:22" s="11" customFormat="1" ht="31.5" x14ac:dyDescent="0.25">
      <c r="A142" s="21">
        <f t="shared" si="34"/>
        <v>4</v>
      </c>
      <c r="B142" s="63" t="s">
        <v>250</v>
      </c>
      <c r="C142" s="27">
        <v>1963</v>
      </c>
      <c r="D142" s="28" t="s">
        <v>23</v>
      </c>
      <c r="E142" s="27">
        <v>4</v>
      </c>
      <c r="F142" s="28">
        <v>3</v>
      </c>
      <c r="G142" s="31">
        <v>2125.9</v>
      </c>
      <c r="H142" s="31">
        <v>1445.1</v>
      </c>
      <c r="I142" s="40">
        <v>105</v>
      </c>
      <c r="J142" s="31">
        <v>851547</v>
      </c>
      <c r="K142" s="31">
        <v>0</v>
      </c>
      <c r="L142" s="31">
        <v>667</v>
      </c>
      <c r="M142" s="31">
        <v>1812906</v>
      </c>
      <c r="N142" s="40">
        <v>0</v>
      </c>
      <c r="O142" s="31">
        <v>0</v>
      </c>
      <c r="P142" s="31">
        <v>634</v>
      </c>
      <c r="Q142" s="31">
        <v>410832</v>
      </c>
      <c r="R142" s="31">
        <v>1584.7</v>
      </c>
      <c r="S142" s="31">
        <v>1117213.5</v>
      </c>
      <c r="T142" s="31">
        <v>0</v>
      </c>
      <c r="U142" s="31">
        <v>0</v>
      </c>
      <c r="V142" s="31">
        <f t="shared" si="33"/>
        <v>4192498.5</v>
      </c>
    </row>
    <row r="143" spans="1:22" s="11" customFormat="1" ht="15.75" x14ac:dyDescent="0.25">
      <c r="A143" s="21">
        <f t="shared" si="34"/>
        <v>5</v>
      </c>
      <c r="B143" s="63" t="s">
        <v>251</v>
      </c>
      <c r="C143" s="27">
        <v>1963</v>
      </c>
      <c r="D143" s="28" t="s">
        <v>23</v>
      </c>
      <c r="E143" s="27" t="s">
        <v>32</v>
      </c>
      <c r="F143" s="28">
        <v>4</v>
      </c>
      <c r="G143" s="31">
        <v>2600.4</v>
      </c>
      <c r="H143" s="31">
        <v>1673.1</v>
      </c>
      <c r="I143" s="40">
        <v>119</v>
      </c>
      <c r="J143" s="31">
        <v>1836990</v>
      </c>
      <c r="K143" s="31">
        <v>0</v>
      </c>
      <c r="L143" s="31" t="s">
        <v>60</v>
      </c>
      <c r="M143" s="31">
        <v>923552</v>
      </c>
      <c r="N143" s="40">
        <v>0</v>
      </c>
      <c r="O143" s="31">
        <v>0</v>
      </c>
      <c r="P143" s="31">
        <v>0</v>
      </c>
      <c r="Q143" s="31">
        <v>0</v>
      </c>
      <c r="R143" s="31" t="s">
        <v>62</v>
      </c>
      <c r="S143" s="31">
        <v>1647867</v>
      </c>
      <c r="T143" s="31">
        <v>0</v>
      </c>
      <c r="U143" s="31">
        <v>0</v>
      </c>
      <c r="V143" s="31">
        <f t="shared" si="33"/>
        <v>4408409</v>
      </c>
    </row>
    <row r="144" spans="1:22" s="11" customFormat="1" ht="15.75" x14ac:dyDescent="0.25">
      <c r="A144" s="21">
        <f t="shared" si="34"/>
        <v>6</v>
      </c>
      <c r="B144" s="63" t="s">
        <v>252</v>
      </c>
      <c r="C144" s="27">
        <v>1963</v>
      </c>
      <c r="D144" s="28" t="s">
        <v>23</v>
      </c>
      <c r="E144" s="27">
        <v>5</v>
      </c>
      <c r="F144" s="28">
        <v>4</v>
      </c>
      <c r="G144" s="31">
        <v>3231.8</v>
      </c>
      <c r="H144" s="31">
        <v>2080.3000000000002</v>
      </c>
      <c r="I144" s="40">
        <v>148</v>
      </c>
      <c r="J144" s="31">
        <v>1775782</v>
      </c>
      <c r="K144" s="31">
        <v>0</v>
      </c>
      <c r="L144" s="31" t="s">
        <v>61</v>
      </c>
      <c r="M144" s="31">
        <v>3004477.2</v>
      </c>
      <c r="N144" s="40">
        <v>0</v>
      </c>
      <c r="O144" s="31">
        <v>0</v>
      </c>
      <c r="P144" s="31">
        <v>0</v>
      </c>
      <c r="Q144" s="31">
        <v>0</v>
      </c>
      <c r="R144" s="31" t="s">
        <v>63</v>
      </c>
      <c r="S144" s="31">
        <v>802149</v>
      </c>
      <c r="T144" s="31">
        <v>0</v>
      </c>
      <c r="U144" s="31">
        <v>0</v>
      </c>
      <c r="V144" s="31">
        <f t="shared" si="33"/>
        <v>5582408.2000000002</v>
      </c>
    </row>
    <row r="145" spans="1:22" s="11" customFormat="1" ht="15.75" x14ac:dyDescent="0.25">
      <c r="A145" s="21">
        <f t="shared" si="34"/>
        <v>7</v>
      </c>
      <c r="B145" s="63" t="s">
        <v>253</v>
      </c>
      <c r="C145" s="27">
        <v>1963</v>
      </c>
      <c r="D145" s="28" t="s">
        <v>23</v>
      </c>
      <c r="E145" s="27">
        <v>5</v>
      </c>
      <c r="F145" s="28">
        <v>3</v>
      </c>
      <c r="G145" s="31">
        <v>2540.4</v>
      </c>
      <c r="H145" s="31">
        <v>1666.8</v>
      </c>
      <c r="I145" s="40">
        <v>119</v>
      </c>
      <c r="J145" s="31">
        <v>1541986</v>
      </c>
      <c r="K145" s="31">
        <v>0</v>
      </c>
      <c r="L145" s="31">
        <v>875.9</v>
      </c>
      <c r="M145" s="31">
        <v>2380696.2000000002</v>
      </c>
      <c r="N145" s="40">
        <v>0</v>
      </c>
      <c r="O145" s="31">
        <v>0</v>
      </c>
      <c r="P145" s="31">
        <v>0</v>
      </c>
      <c r="Q145" s="31">
        <v>0</v>
      </c>
      <c r="R145" s="31" t="s">
        <v>64</v>
      </c>
      <c r="S145" s="31">
        <v>1310736</v>
      </c>
      <c r="T145" s="31">
        <v>0</v>
      </c>
      <c r="U145" s="31">
        <v>0</v>
      </c>
      <c r="V145" s="31">
        <f t="shared" si="33"/>
        <v>5233418.2</v>
      </c>
    </row>
    <row r="146" spans="1:22" s="11" customFormat="1" ht="15.75" x14ac:dyDescent="0.25">
      <c r="A146" s="21">
        <f t="shared" si="34"/>
        <v>8</v>
      </c>
      <c r="B146" s="63" t="s">
        <v>254</v>
      </c>
      <c r="C146" s="27">
        <v>1961</v>
      </c>
      <c r="D146" s="28" t="s">
        <v>23</v>
      </c>
      <c r="E146" s="27">
        <v>4</v>
      </c>
      <c r="F146" s="28">
        <v>3</v>
      </c>
      <c r="G146" s="31">
        <v>1984.2</v>
      </c>
      <c r="H146" s="31">
        <v>1317.8</v>
      </c>
      <c r="I146" s="40">
        <v>94</v>
      </c>
      <c r="J146" s="31">
        <v>1465020</v>
      </c>
      <c r="K146" s="31">
        <v>0</v>
      </c>
      <c r="L146" s="31">
        <v>883.9</v>
      </c>
      <c r="M146" s="31">
        <v>2402440.2000000002</v>
      </c>
      <c r="N146" s="40">
        <v>0</v>
      </c>
      <c r="O146" s="31">
        <v>0</v>
      </c>
      <c r="P146" s="31">
        <v>0</v>
      </c>
      <c r="Q146" s="31">
        <v>0</v>
      </c>
      <c r="R146" s="31">
        <v>1328</v>
      </c>
      <c r="S146" s="31">
        <v>936240</v>
      </c>
      <c r="T146" s="31">
        <v>0</v>
      </c>
      <c r="U146" s="31">
        <v>0</v>
      </c>
      <c r="V146" s="31">
        <f t="shared" si="33"/>
        <v>4803700.2</v>
      </c>
    </row>
    <row r="147" spans="1:22" s="11" customFormat="1" ht="15.75" x14ac:dyDescent="0.25">
      <c r="A147" s="21">
        <f t="shared" si="34"/>
        <v>9</v>
      </c>
      <c r="B147" s="63" t="s">
        <v>255</v>
      </c>
      <c r="C147" s="27">
        <v>1960</v>
      </c>
      <c r="D147" s="28" t="s">
        <v>86</v>
      </c>
      <c r="E147" s="27">
        <v>1</v>
      </c>
      <c r="F147" s="28">
        <v>1</v>
      </c>
      <c r="G147" s="31">
        <v>645</v>
      </c>
      <c r="H147" s="31">
        <v>394</v>
      </c>
      <c r="I147" s="40">
        <v>32</v>
      </c>
      <c r="J147" s="31">
        <v>509680</v>
      </c>
      <c r="K147" s="31">
        <v>0</v>
      </c>
      <c r="L147" s="31">
        <v>419</v>
      </c>
      <c r="M147" s="31">
        <v>1139521</v>
      </c>
      <c r="N147" s="40">
        <v>0</v>
      </c>
      <c r="O147" s="31">
        <v>0</v>
      </c>
      <c r="P147" s="31">
        <v>0</v>
      </c>
      <c r="Q147" s="31">
        <v>0</v>
      </c>
      <c r="R147" s="31">
        <v>490</v>
      </c>
      <c r="S147" s="31">
        <v>345450</v>
      </c>
      <c r="T147" s="31">
        <v>0</v>
      </c>
      <c r="U147" s="31">
        <v>0</v>
      </c>
      <c r="V147" s="31">
        <f t="shared" si="33"/>
        <v>1994651</v>
      </c>
    </row>
    <row r="148" spans="1:22" s="11" customFormat="1" ht="15.75" x14ac:dyDescent="0.25">
      <c r="A148" s="21">
        <f t="shared" si="34"/>
        <v>10</v>
      </c>
      <c r="B148" s="63" t="s">
        <v>256</v>
      </c>
      <c r="C148" s="27">
        <v>1961</v>
      </c>
      <c r="D148" s="28" t="s">
        <v>23</v>
      </c>
      <c r="E148" s="27">
        <v>3</v>
      </c>
      <c r="F148" s="28">
        <v>2</v>
      </c>
      <c r="G148" s="31">
        <v>1071.3</v>
      </c>
      <c r="H148" s="31">
        <v>988.7</v>
      </c>
      <c r="I148" s="40">
        <v>71</v>
      </c>
      <c r="J148" s="31">
        <v>783360</v>
      </c>
      <c r="K148" s="31">
        <v>0</v>
      </c>
      <c r="L148" s="31">
        <v>464.2</v>
      </c>
      <c r="M148" s="31">
        <v>1261777.1399999999</v>
      </c>
      <c r="N148" s="40">
        <v>0</v>
      </c>
      <c r="O148" s="31">
        <v>0</v>
      </c>
      <c r="P148" s="31">
        <v>0</v>
      </c>
      <c r="Q148" s="31">
        <v>0</v>
      </c>
      <c r="R148" s="31">
        <v>1042</v>
      </c>
      <c r="S148" s="31">
        <v>734610</v>
      </c>
      <c r="T148" s="31">
        <v>0</v>
      </c>
      <c r="U148" s="31">
        <v>0</v>
      </c>
      <c r="V148" s="31">
        <f t="shared" si="33"/>
        <v>2779747.1399999997</v>
      </c>
    </row>
    <row r="149" spans="1:22" s="11" customFormat="1" ht="15.75" x14ac:dyDescent="0.25">
      <c r="A149" s="21">
        <f t="shared" si="34"/>
        <v>11</v>
      </c>
      <c r="B149" s="63" t="s">
        <v>257</v>
      </c>
      <c r="C149" s="27">
        <v>1963</v>
      </c>
      <c r="D149" s="28" t="s">
        <v>23</v>
      </c>
      <c r="E149" s="27">
        <v>4</v>
      </c>
      <c r="F149" s="28">
        <v>5</v>
      </c>
      <c r="G149" s="31">
        <v>2990.1</v>
      </c>
      <c r="H149" s="31">
        <v>1912.3</v>
      </c>
      <c r="I149" s="40">
        <v>137</v>
      </c>
      <c r="J149" s="31">
        <v>1019580</v>
      </c>
      <c r="K149" s="31">
        <v>0</v>
      </c>
      <c r="L149" s="31">
        <v>972</v>
      </c>
      <c r="M149" s="31">
        <v>2640896</v>
      </c>
      <c r="N149" s="40">
        <v>0</v>
      </c>
      <c r="O149" s="31">
        <v>0</v>
      </c>
      <c r="P149" s="31">
        <v>325</v>
      </c>
      <c r="Q149" s="31">
        <v>210600</v>
      </c>
      <c r="R149" s="31">
        <v>2215</v>
      </c>
      <c r="S149" s="31">
        <v>1561575</v>
      </c>
      <c r="T149" s="31">
        <v>0</v>
      </c>
      <c r="U149" s="31">
        <v>0</v>
      </c>
      <c r="V149" s="31">
        <f t="shared" si="33"/>
        <v>5432651</v>
      </c>
    </row>
    <row r="150" spans="1:22" s="11" customFormat="1" ht="15.75" x14ac:dyDescent="0.25">
      <c r="A150" s="21">
        <f t="shared" si="34"/>
        <v>12</v>
      </c>
      <c r="B150" s="63" t="s">
        <v>367</v>
      </c>
      <c r="C150" s="27">
        <v>1960</v>
      </c>
      <c r="D150" s="28" t="s">
        <v>23</v>
      </c>
      <c r="E150" s="27">
        <v>4</v>
      </c>
      <c r="F150" s="28">
        <v>2</v>
      </c>
      <c r="G150" s="31">
        <v>1546</v>
      </c>
      <c r="H150" s="31">
        <v>1449.9</v>
      </c>
      <c r="I150" s="40">
        <v>104</v>
      </c>
      <c r="J150" s="31">
        <v>976495</v>
      </c>
      <c r="K150" s="31">
        <v>0</v>
      </c>
      <c r="L150" s="31">
        <v>653.04999999999995</v>
      </c>
      <c r="M150" s="31">
        <v>1775003.5</v>
      </c>
      <c r="N150" s="40">
        <v>0</v>
      </c>
      <c r="O150" s="31">
        <v>0</v>
      </c>
      <c r="P150" s="31">
        <v>248</v>
      </c>
      <c r="Q150" s="31">
        <v>160704</v>
      </c>
      <c r="R150" s="31">
        <v>1043</v>
      </c>
      <c r="S150" s="31">
        <v>735315</v>
      </c>
      <c r="T150" s="31">
        <v>0</v>
      </c>
      <c r="U150" s="31">
        <v>0</v>
      </c>
      <c r="V150" s="31">
        <f t="shared" si="33"/>
        <v>3647517.5</v>
      </c>
    </row>
    <row r="151" spans="1:22" s="11" customFormat="1" ht="15.75" x14ac:dyDescent="0.25">
      <c r="A151" s="21">
        <f t="shared" si="34"/>
        <v>13</v>
      </c>
      <c r="B151" s="63" t="s">
        <v>258</v>
      </c>
      <c r="C151" s="27">
        <v>1960</v>
      </c>
      <c r="D151" s="28" t="s">
        <v>81</v>
      </c>
      <c r="E151" s="27">
        <v>2</v>
      </c>
      <c r="F151" s="28">
        <v>2</v>
      </c>
      <c r="G151" s="31">
        <v>578.20000000000005</v>
      </c>
      <c r="H151" s="31">
        <v>407.4</v>
      </c>
      <c r="I151" s="40">
        <v>33</v>
      </c>
      <c r="J151" s="31">
        <v>595648.80000000005</v>
      </c>
      <c r="K151" s="31">
        <v>0</v>
      </c>
      <c r="L151" s="31">
        <v>514.79999999999995</v>
      </c>
      <c r="M151" s="31">
        <v>1399226.4</v>
      </c>
      <c r="N151" s="40">
        <v>0</v>
      </c>
      <c r="O151" s="31">
        <v>0</v>
      </c>
      <c r="P151" s="31">
        <v>0</v>
      </c>
      <c r="Q151" s="31">
        <v>0</v>
      </c>
      <c r="R151" s="31">
        <v>1057</v>
      </c>
      <c r="S151" s="31">
        <v>745185</v>
      </c>
      <c r="T151" s="31">
        <v>0</v>
      </c>
      <c r="U151" s="31">
        <v>0</v>
      </c>
      <c r="V151" s="31">
        <f t="shared" si="33"/>
        <v>2740060.2</v>
      </c>
    </row>
    <row r="152" spans="1:22" s="11" customFormat="1" ht="15.75" x14ac:dyDescent="0.25">
      <c r="A152" s="21">
        <f t="shared" si="34"/>
        <v>14</v>
      </c>
      <c r="B152" s="63" t="s">
        <v>246</v>
      </c>
      <c r="C152" s="27">
        <v>1960</v>
      </c>
      <c r="D152" s="28" t="s">
        <v>23</v>
      </c>
      <c r="E152" s="27">
        <v>4</v>
      </c>
      <c r="F152" s="28">
        <v>3</v>
      </c>
      <c r="G152" s="31">
        <v>2324.1999999999998</v>
      </c>
      <c r="H152" s="31">
        <v>2144.4</v>
      </c>
      <c r="I152" s="40">
        <v>153</v>
      </c>
      <c r="J152" s="31">
        <v>1494618.3</v>
      </c>
      <c r="K152" s="31">
        <v>0</v>
      </c>
      <c r="L152" s="31">
        <v>1571.2</v>
      </c>
      <c r="M152" s="31">
        <v>4270521.5999999996</v>
      </c>
      <c r="N152" s="40">
        <v>0</v>
      </c>
      <c r="O152" s="31">
        <v>0</v>
      </c>
      <c r="P152" s="31">
        <v>0</v>
      </c>
      <c r="Q152" s="31">
        <v>0</v>
      </c>
      <c r="R152" s="31">
        <v>2884</v>
      </c>
      <c r="S152" s="31">
        <v>2033220</v>
      </c>
      <c r="T152" s="31">
        <v>0</v>
      </c>
      <c r="U152" s="31">
        <v>0</v>
      </c>
      <c r="V152" s="31">
        <f t="shared" si="33"/>
        <v>7798359.8999999994</v>
      </c>
    </row>
    <row r="153" spans="1:22" s="11" customFormat="1" ht="15.75" x14ac:dyDescent="0.25">
      <c r="A153" s="21">
        <f t="shared" si="34"/>
        <v>15</v>
      </c>
      <c r="B153" s="63" t="s">
        <v>245</v>
      </c>
      <c r="C153" s="27">
        <v>1961</v>
      </c>
      <c r="D153" s="28" t="s">
        <v>67</v>
      </c>
      <c r="E153" s="27">
        <v>3</v>
      </c>
      <c r="F153" s="28">
        <v>1</v>
      </c>
      <c r="G153" s="31">
        <v>563.9</v>
      </c>
      <c r="H153" s="31">
        <v>504.2</v>
      </c>
      <c r="I153" s="40">
        <v>42</v>
      </c>
      <c r="J153" s="31">
        <v>835569</v>
      </c>
      <c r="K153" s="31">
        <v>0</v>
      </c>
      <c r="L153" s="31">
        <v>366.5</v>
      </c>
      <c r="M153" s="31">
        <v>996147</v>
      </c>
      <c r="N153" s="40">
        <v>0</v>
      </c>
      <c r="O153" s="31">
        <v>0</v>
      </c>
      <c r="P153" s="31">
        <v>0</v>
      </c>
      <c r="Q153" s="31">
        <v>0</v>
      </c>
      <c r="R153" s="31">
        <v>612</v>
      </c>
      <c r="S153" s="31">
        <v>431460</v>
      </c>
      <c r="T153" s="31">
        <v>0</v>
      </c>
      <c r="U153" s="31">
        <v>0</v>
      </c>
      <c r="V153" s="31">
        <f t="shared" si="33"/>
        <v>2263176</v>
      </c>
    </row>
    <row r="154" spans="1:22" s="11" customFormat="1" ht="15.75" x14ac:dyDescent="0.25">
      <c r="A154" s="21">
        <f t="shared" si="34"/>
        <v>16</v>
      </c>
      <c r="B154" s="63" t="s">
        <v>244</v>
      </c>
      <c r="C154" s="27">
        <v>1961</v>
      </c>
      <c r="D154" s="28" t="s">
        <v>23</v>
      </c>
      <c r="E154" s="27">
        <v>2</v>
      </c>
      <c r="F154" s="28">
        <v>3</v>
      </c>
      <c r="G154" s="31">
        <v>923.3</v>
      </c>
      <c r="H154" s="31">
        <v>589.20000000000005</v>
      </c>
      <c r="I154" s="40">
        <v>49</v>
      </c>
      <c r="J154" s="31">
        <v>820992</v>
      </c>
      <c r="K154" s="31">
        <v>0</v>
      </c>
      <c r="L154" s="31">
        <v>480</v>
      </c>
      <c r="M154" s="31">
        <v>1304640</v>
      </c>
      <c r="N154" s="40">
        <v>0</v>
      </c>
      <c r="O154" s="31">
        <v>0</v>
      </c>
      <c r="P154" s="31">
        <v>0</v>
      </c>
      <c r="Q154" s="31">
        <v>0</v>
      </c>
      <c r="R154" s="31">
        <v>680</v>
      </c>
      <c r="S154" s="31">
        <v>510000</v>
      </c>
      <c r="T154" s="31">
        <v>0</v>
      </c>
      <c r="U154" s="31">
        <v>0</v>
      </c>
      <c r="V154" s="31">
        <f t="shared" si="33"/>
        <v>2635632</v>
      </c>
    </row>
    <row r="155" spans="1:22" s="11" customFormat="1" ht="15.75" x14ac:dyDescent="0.25">
      <c r="A155" s="21">
        <f t="shared" si="34"/>
        <v>17</v>
      </c>
      <c r="B155" s="63" t="s">
        <v>243</v>
      </c>
      <c r="C155" s="27">
        <v>1962</v>
      </c>
      <c r="D155" s="28" t="s">
        <v>67</v>
      </c>
      <c r="E155" s="27">
        <v>2</v>
      </c>
      <c r="F155" s="28">
        <v>2</v>
      </c>
      <c r="G155" s="31">
        <v>613.4</v>
      </c>
      <c r="H155" s="31">
        <v>613.4</v>
      </c>
      <c r="I155" s="40">
        <v>51</v>
      </c>
      <c r="J155" s="31">
        <v>438912</v>
      </c>
      <c r="K155" s="31">
        <v>0</v>
      </c>
      <c r="L155" s="31">
        <v>429.9</v>
      </c>
      <c r="M155" s="31">
        <v>1168495</v>
      </c>
      <c r="N155" s="40">
        <v>0</v>
      </c>
      <c r="O155" s="31">
        <v>0</v>
      </c>
      <c r="P155" s="31">
        <v>0</v>
      </c>
      <c r="Q155" s="31">
        <v>0</v>
      </c>
      <c r="R155" s="31">
        <v>734.4</v>
      </c>
      <c r="S155" s="31">
        <v>517752</v>
      </c>
      <c r="T155" s="31">
        <v>0</v>
      </c>
      <c r="U155" s="31">
        <v>0</v>
      </c>
      <c r="V155" s="31">
        <f t="shared" si="33"/>
        <v>2125159</v>
      </c>
    </row>
    <row r="156" spans="1:22" s="11" customFormat="1" ht="15.75" x14ac:dyDescent="0.25">
      <c r="A156" s="21">
        <f t="shared" si="34"/>
        <v>18</v>
      </c>
      <c r="B156" s="63" t="s">
        <v>242</v>
      </c>
      <c r="C156" s="27">
        <v>1960</v>
      </c>
      <c r="D156" s="28" t="s">
        <v>23</v>
      </c>
      <c r="E156" s="27">
        <v>2</v>
      </c>
      <c r="F156" s="28">
        <v>3</v>
      </c>
      <c r="G156" s="31">
        <v>661.2</v>
      </c>
      <c r="H156" s="31">
        <v>661.2</v>
      </c>
      <c r="I156" s="40">
        <v>55</v>
      </c>
      <c r="J156" s="31">
        <v>545339</v>
      </c>
      <c r="K156" s="31">
        <v>0</v>
      </c>
      <c r="L156" s="31">
        <v>479.5</v>
      </c>
      <c r="M156" s="31">
        <v>1303294.6000000001</v>
      </c>
      <c r="N156" s="40">
        <v>0</v>
      </c>
      <c r="O156" s="31">
        <v>0</v>
      </c>
      <c r="P156" s="31">
        <v>0</v>
      </c>
      <c r="Q156" s="31">
        <v>0</v>
      </c>
      <c r="R156" s="31">
        <v>557.79999999999995</v>
      </c>
      <c r="S156" s="31">
        <v>393249</v>
      </c>
      <c r="T156" s="31">
        <v>0</v>
      </c>
      <c r="U156" s="31">
        <v>0</v>
      </c>
      <c r="V156" s="31">
        <f t="shared" si="33"/>
        <v>2241882.6</v>
      </c>
    </row>
    <row r="157" spans="1:22" s="11" customFormat="1" ht="15.75" x14ac:dyDescent="0.25">
      <c r="A157" s="21">
        <f t="shared" si="34"/>
        <v>19</v>
      </c>
      <c r="B157" s="63" t="s">
        <v>241</v>
      </c>
      <c r="C157" s="27">
        <v>1960</v>
      </c>
      <c r="D157" s="28" t="s">
        <v>23</v>
      </c>
      <c r="E157" s="27">
        <v>2</v>
      </c>
      <c r="F157" s="28">
        <v>3</v>
      </c>
      <c r="G157" s="31">
        <v>686.1</v>
      </c>
      <c r="H157" s="31">
        <v>686.1</v>
      </c>
      <c r="I157" s="40">
        <v>57</v>
      </c>
      <c r="J157" s="31">
        <v>438912</v>
      </c>
      <c r="K157" s="31">
        <v>0</v>
      </c>
      <c r="L157" s="31">
        <v>413.4</v>
      </c>
      <c r="M157" s="31">
        <v>1123621.2</v>
      </c>
      <c r="N157" s="40">
        <v>0</v>
      </c>
      <c r="O157" s="31">
        <v>0</v>
      </c>
      <c r="P157" s="31">
        <v>0</v>
      </c>
      <c r="Q157" s="31">
        <v>0</v>
      </c>
      <c r="R157" s="31">
        <v>279.7</v>
      </c>
      <c r="S157" s="31">
        <v>197188.5</v>
      </c>
      <c r="T157" s="31">
        <v>0</v>
      </c>
      <c r="U157" s="31">
        <v>0</v>
      </c>
      <c r="V157" s="31">
        <f t="shared" si="33"/>
        <v>1759721.7</v>
      </c>
    </row>
    <row r="158" spans="1:22" s="11" customFormat="1" ht="15.75" x14ac:dyDescent="0.25">
      <c r="A158" s="21">
        <f t="shared" si="34"/>
        <v>20</v>
      </c>
      <c r="B158" s="63" t="s">
        <v>240</v>
      </c>
      <c r="C158" s="27">
        <v>1962</v>
      </c>
      <c r="D158" s="28" t="s">
        <v>23</v>
      </c>
      <c r="E158" s="27">
        <v>5</v>
      </c>
      <c r="F158" s="28">
        <v>3</v>
      </c>
      <c r="G158" s="31">
        <v>2572.5</v>
      </c>
      <c r="H158" s="31">
        <v>1674.3</v>
      </c>
      <c r="I158" s="40">
        <v>119</v>
      </c>
      <c r="J158" s="31">
        <v>1708290</v>
      </c>
      <c r="K158" s="31">
        <v>0</v>
      </c>
      <c r="L158" s="31">
        <v>797</v>
      </c>
      <c r="M158" s="31">
        <v>2166246</v>
      </c>
      <c r="N158" s="40">
        <v>0</v>
      </c>
      <c r="O158" s="31">
        <v>0</v>
      </c>
      <c r="P158" s="31">
        <v>0</v>
      </c>
      <c r="Q158" s="31">
        <v>0</v>
      </c>
      <c r="R158" s="31">
        <v>1786</v>
      </c>
      <c r="S158" s="31">
        <v>1259130</v>
      </c>
      <c r="T158" s="31">
        <v>0</v>
      </c>
      <c r="U158" s="31">
        <v>0</v>
      </c>
      <c r="V158" s="31">
        <f t="shared" si="33"/>
        <v>5133666</v>
      </c>
    </row>
    <row r="159" spans="1:22" s="11" customFormat="1" ht="15.75" x14ac:dyDescent="0.25">
      <c r="A159" s="21">
        <f t="shared" si="34"/>
        <v>21</v>
      </c>
      <c r="B159" s="63" t="s">
        <v>239</v>
      </c>
      <c r="C159" s="27">
        <v>1940</v>
      </c>
      <c r="D159" s="28" t="s">
        <v>23</v>
      </c>
      <c r="E159" s="27">
        <v>3</v>
      </c>
      <c r="F159" s="28">
        <v>3</v>
      </c>
      <c r="G159" s="31">
        <v>1020.2</v>
      </c>
      <c r="H159" s="31">
        <v>608.79999999999995</v>
      </c>
      <c r="I159" s="40">
        <v>50</v>
      </c>
      <c r="J159" s="31">
        <v>783360</v>
      </c>
      <c r="K159" s="31">
        <v>0</v>
      </c>
      <c r="L159" s="31">
        <v>331.6</v>
      </c>
      <c r="M159" s="31">
        <v>901207.3</v>
      </c>
      <c r="N159" s="40">
        <v>0</v>
      </c>
      <c r="O159" s="31">
        <v>0</v>
      </c>
      <c r="P159" s="31">
        <v>0</v>
      </c>
      <c r="Q159" s="31">
        <v>0</v>
      </c>
      <c r="R159" s="31">
        <v>1042</v>
      </c>
      <c r="S159" s="31">
        <v>734610</v>
      </c>
      <c r="T159" s="31">
        <v>0</v>
      </c>
      <c r="U159" s="31">
        <v>0</v>
      </c>
      <c r="V159" s="31">
        <f t="shared" si="33"/>
        <v>2419177.2999999998</v>
      </c>
    </row>
    <row r="160" spans="1:22" s="11" customFormat="1" ht="15.75" x14ac:dyDescent="0.25">
      <c r="A160" s="21">
        <f t="shared" si="34"/>
        <v>22</v>
      </c>
      <c r="B160" s="63" t="s">
        <v>238</v>
      </c>
      <c r="C160" s="27">
        <v>1960</v>
      </c>
      <c r="D160" s="28" t="s">
        <v>67</v>
      </c>
      <c r="E160" s="27">
        <v>2</v>
      </c>
      <c r="F160" s="28">
        <v>3</v>
      </c>
      <c r="G160" s="31">
        <v>691.3</v>
      </c>
      <c r="H160" s="31">
        <v>398.9</v>
      </c>
      <c r="I160" s="40">
        <v>33</v>
      </c>
      <c r="J160" s="31">
        <v>518727</v>
      </c>
      <c r="K160" s="31">
        <v>0</v>
      </c>
      <c r="L160" s="31">
        <v>616.9</v>
      </c>
      <c r="M160" s="31">
        <v>1676734.2</v>
      </c>
      <c r="N160" s="40">
        <v>0</v>
      </c>
      <c r="O160" s="31">
        <v>0</v>
      </c>
      <c r="P160" s="31">
        <v>0</v>
      </c>
      <c r="Q160" s="31">
        <v>0</v>
      </c>
      <c r="R160" s="31">
        <v>615.20000000000005</v>
      </c>
      <c r="S160" s="31">
        <v>433737.15</v>
      </c>
      <c r="T160" s="31">
        <v>0</v>
      </c>
      <c r="U160" s="31">
        <v>0</v>
      </c>
      <c r="V160" s="31">
        <f t="shared" si="33"/>
        <v>2629198.35</v>
      </c>
    </row>
    <row r="161" spans="1:22" s="11" customFormat="1" ht="15.75" x14ac:dyDescent="0.25">
      <c r="A161" s="21">
        <f t="shared" si="34"/>
        <v>23</v>
      </c>
      <c r="B161" s="63" t="s">
        <v>237</v>
      </c>
      <c r="C161" s="27">
        <v>1961</v>
      </c>
      <c r="D161" s="28" t="s">
        <v>81</v>
      </c>
      <c r="E161" s="27">
        <v>2</v>
      </c>
      <c r="F161" s="28">
        <v>2</v>
      </c>
      <c r="G161" s="31">
        <v>661</v>
      </c>
      <c r="H161" s="31">
        <v>380</v>
      </c>
      <c r="I161" s="40">
        <v>31</v>
      </c>
      <c r="J161" s="31">
        <v>457524</v>
      </c>
      <c r="K161" s="31">
        <v>0</v>
      </c>
      <c r="L161" s="31">
        <v>548</v>
      </c>
      <c r="M161" s="31">
        <v>1489464</v>
      </c>
      <c r="N161" s="40">
        <v>0</v>
      </c>
      <c r="O161" s="31">
        <v>0</v>
      </c>
      <c r="P161" s="31">
        <v>0</v>
      </c>
      <c r="Q161" s="31">
        <v>0</v>
      </c>
      <c r="R161" s="31">
        <v>652</v>
      </c>
      <c r="S161" s="31">
        <v>459660</v>
      </c>
      <c r="T161" s="31">
        <v>0</v>
      </c>
      <c r="U161" s="31">
        <v>0</v>
      </c>
      <c r="V161" s="31">
        <f t="shared" si="33"/>
        <v>2406648</v>
      </c>
    </row>
    <row r="162" spans="1:22" s="11" customFormat="1" ht="15.75" x14ac:dyDescent="0.25">
      <c r="A162" s="21">
        <f t="shared" si="34"/>
        <v>24</v>
      </c>
      <c r="B162" s="63" t="s">
        <v>236</v>
      </c>
      <c r="C162" s="27">
        <v>1963</v>
      </c>
      <c r="D162" s="28" t="s">
        <v>23</v>
      </c>
      <c r="E162" s="27">
        <v>5</v>
      </c>
      <c r="F162" s="28">
        <v>3</v>
      </c>
      <c r="G162" s="31">
        <v>2084.6999999999998</v>
      </c>
      <c r="H162" s="31">
        <v>1321.2</v>
      </c>
      <c r="I162" s="40">
        <v>94</v>
      </c>
      <c r="J162" s="31">
        <v>831663.4</v>
      </c>
      <c r="K162" s="31">
        <v>0</v>
      </c>
      <c r="L162" s="31">
        <v>542.02</v>
      </c>
      <c r="M162" s="31">
        <v>1473210.36</v>
      </c>
      <c r="N162" s="40">
        <v>0</v>
      </c>
      <c r="O162" s="31">
        <v>0</v>
      </c>
      <c r="P162" s="31">
        <v>641.9</v>
      </c>
      <c r="Q162" s="31">
        <v>415951.2</v>
      </c>
      <c r="R162" s="31">
        <v>1886</v>
      </c>
      <c r="S162" s="31">
        <v>1329630</v>
      </c>
      <c r="T162" s="31">
        <v>0</v>
      </c>
      <c r="U162" s="31">
        <v>0</v>
      </c>
      <c r="V162" s="31">
        <f t="shared" si="33"/>
        <v>4050454.9600000004</v>
      </c>
    </row>
    <row r="163" spans="1:22" s="11" customFormat="1" ht="15.75" x14ac:dyDescent="0.25">
      <c r="A163" s="21">
        <f t="shared" si="34"/>
        <v>25</v>
      </c>
      <c r="B163" s="63" t="s">
        <v>235</v>
      </c>
      <c r="C163" s="27">
        <v>1963</v>
      </c>
      <c r="D163" s="28" t="s">
        <v>23</v>
      </c>
      <c r="E163" s="27">
        <v>4</v>
      </c>
      <c r="F163" s="28">
        <v>3</v>
      </c>
      <c r="G163" s="31">
        <v>2021.3</v>
      </c>
      <c r="H163" s="31">
        <v>1783.7</v>
      </c>
      <c r="I163" s="40">
        <v>127</v>
      </c>
      <c r="J163" s="31">
        <v>831663.4</v>
      </c>
      <c r="K163" s="31">
        <v>0</v>
      </c>
      <c r="L163" s="31">
        <v>656.9</v>
      </c>
      <c r="M163" s="31">
        <v>1785508.6</v>
      </c>
      <c r="N163" s="40">
        <v>0</v>
      </c>
      <c r="O163" s="31">
        <v>0</v>
      </c>
      <c r="P163" s="31">
        <v>0</v>
      </c>
      <c r="Q163" s="31">
        <v>0</v>
      </c>
      <c r="R163" s="31">
        <v>1886</v>
      </c>
      <c r="S163" s="31">
        <v>1329630</v>
      </c>
      <c r="T163" s="31">
        <v>0</v>
      </c>
      <c r="U163" s="31">
        <v>0</v>
      </c>
      <c r="V163" s="31">
        <f t="shared" si="33"/>
        <v>3946802</v>
      </c>
    </row>
    <row r="164" spans="1:22" s="11" customFormat="1" ht="15.75" x14ac:dyDescent="0.25">
      <c r="A164" s="21">
        <f t="shared" si="34"/>
        <v>26</v>
      </c>
      <c r="B164" s="63" t="s">
        <v>234</v>
      </c>
      <c r="C164" s="27">
        <v>1962</v>
      </c>
      <c r="D164" s="28" t="s">
        <v>23</v>
      </c>
      <c r="E164" s="27">
        <v>3</v>
      </c>
      <c r="F164" s="28">
        <v>3</v>
      </c>
      <c r="G164" s="31">
        <v>2100</v>
      </c>
      <c r="H164" s="31">
        <v>1380</v>
      </c>
      <c r="I164" s="40">
        <v>99</v>
      </c>
      <c r="J164" s="31">
        <v>1375106</v>
      </c>
      <c r="K164" s="31">
        <v>0</v>
      </c>
      <c r="L164" s="31">
        <v>1240</v>
      </c>
      <c r="M164" s="31">
        <v>3370320</v>
      </c>
      <c r="N164" s="40">
        <v>0</v>
      </c>
      <c r="O164" s="31">
        <v>0</v>
      </c>
      <c r="P164" s="31">
        <v>87</v>
      </c>
      <c r="Q164" s="31">
        <v>56376</v>
      </c>
      <c r="R164" s="31">
        <v>1510</v>
      </c>
      <c r="S164" s="31">
        <v>1064550</v>
      </c>
      <c r="T164" s="31">
        <v>0</v>
      </c>
      <c r="U164" s="31">
        <v>0</v>
      </c>
      <c r="V164" s="31">
        <f t="shared" si="33"/>
        <v>5866352</v>
      </c>
    </row>
    <row r="165" spans="1:22" s="11" customFormat="1" ht="15.75" x14ac:dyDescent="0.25">
      <c r="A165" s="21">
        <f t="shared" si="34"/>
        <v>27</v>
      </c>
      <c r="B165" s="63" t="s">
        <v>233</v>
      </c>
      <c r="C165" s="27">
        <v>1963</v>
      </c>
      <c r="D165" s="28" t="s">
        <v>23</v>
      </c>
      <c r="E165" s="27">
        <v>5</v>
      </c>
      <c r="F165" s="28">
        <v>4</v>
      </c>
      <c r="G165" s="31">
        <v>2837</v>
      </c>
      <c r="H165" s="31">
        <v>2264</v>
      </c>
      <c r="I165" s="40">
        <v>162</v>
      </c>
      <c r="J165" s="31">
        <v>1712808</v>
      </c>
      <c r="K165" s="31">
        <v>0</v>
      </c>
      <c r="L165" s="31">
        <v>950</v>
      </c>
      <c r="M165" s="31">
        <v>2582100</v>
      </c>
      <c r="N165" s="40">
        <v>0</v>
      </c>
      <c r="O165" s="31">
        <v>0</v>
      </c>
      <c r="P165" s="31">
        <v>0</v>
      </c>
      <c r="Q165" s="31">
        <v>0</v>
      </c>
      <c r="R165" s="31">
        <v>1990</v>
      </c>
      <c r="S165" s="31">
        <v>1402950</v>
      </c>
      <c r="T165" s="31">
        <v>0</v>
      </c>
      <c r="U165" s="31">
        <v>0</v>
      </c>
      <c r="V165" s="31">
        <f t="shared" si="33"/>
        <v>5697858</v>
      </c>
    </row>
    <row r="166" spans="1:22" s="11" customFormat="1" ht="15.75" x14ac:dyDescent="0.25">
      <c r="A166" s="21">
        <f t="shared" si="34"/>
        <v>28</v>
      </c>
      <c r="B166" s="63" t="s">
        <v>232</v>
      </c>
      <c r="C166" s="27">
        <v>1960</v>
      </c>
      <c r="D166" s="28" t="s">
        <v>67</v>
      </c>
      <c r="E166" s="27">
        <v>1</v>
      </c>
      <c r="F166" s="28">
        <v>1</v>
      </c>
      <c r="G166" s="31">
        <v>207.7</v>
      </c>
      <c r="H166" s="31">
        <v>207.7</v>
      </c>
      <c r="I166" s="40">
        <v>17</v>
      </c>
      <c r="J166" s="31">
        <v>513755</v>
      </c>
      <c r="K166" s="31">
        <v>0</v>
      </c>
      <c r="L166" s="31">
        <v>135</v>
      </c>
      <c r="M166" s="31">
        <v>366943.6</v>
      </c>
      <c r="N166" s="40">
        <v>0</v>
      </c>
      <c r="O166" s="31">
        <v>0</v>
      </c>
      <c r="P166" s="31">
        <v>0</v>
      </c>
      <c r="Q166" s="31">
        <v>0</v>
      </c>
      <c r="R166" s="31">
        <v>390</v>
      </c>
      <c r="S166" s="31">
        <v>274950</v>
      </c>
      <c r="T166" s="31">
        <v>0</v>
      </c>
      <c r="U166" s="31">
        <v>0</v>
      </c>
      <c r="V166" s="31">
        <f t="shared" si="33"/>
        <v>1155648.6000000001</v>
      </c>
    </row>
    <row r="167" spans="1:22" s="11" customFormat="1" ht="15.75" x14ac:dyDescent="0.25">
      <c r="A167" s="21">
        <f t="shared" si="34"/>
        <v>29</v>
      </c>
      <c r="B167" s="63" t="s">
        <v>231</v>
      </c>
      <c r="C167" s="27">
        <v>1962</v>
      </c>
      <c r="D167" s="28" t="s">
        <v>67</v>
      </c>
      <c r="E167" s="27">
        <v>5</v>
      </c>
      <c r="F167" s="28">
        <v>9</v>
      </c>
      <c r="G167" s="31">
        <v>6641.7</v>
      </c>
      <c r="H167" s="31">
        <v>4245.8</v>
      </c>
      <c r="I167" s="40">
        <v>303</v>
      </c>
      <c r="J167" s="31">
        <v>3042340</v>
      </c>
      <c r="K167" s="31">
        <v>0</v>
      </c>
      <c r="L167" s="31">
        <v>1726.8</v>
      </c>
      <c r="M167" s="31">
        <v>3610428.1</v>
      </c>
      <c r="N167" s="40">
        <v>0</v>
      </c>
      <c r="O167" s="31">
        <v>0</v>
      </c>
      <c r="P167" s="31">
        <v>948</v>
      </c>
      <c r="Q167" s="31">
        <v>614304</v>
      </c>
      <c r="R167" s="31">
        <v>3364</v>
      </c>
      <c r="S167" s="31">
        <v>2371621</v>
      </c>
      <c r="T167" s="31">
        <v>0</v>
      </c>
      <c r="U167" s="31">
        <v>0</v>
      </c>
      <c r="V167" s="31">
        <f t="shared" si="33"/>
        <v>9638693.0999999996</v>
      </c>
    </row>
    <row r="168" spans="1:22" s="11" customFormat="1" ht="15.75" x14ac:dyDescent="0.25">
      <c r="A168" s="21">
        <f t="shared" si="34"/>
        <v>30</v>
      </c>
      <c r="B168" s="63" t="s">
        <v>230</v>
      </c>
      <c r="C168" s="27">
        <v>1962</v>
      </c>
      <c r="D168" s="28" t="s">
        <v>23</v>
      </c>
      <c r="E168" s="27">
        <v>5</v>
      </c>
      <c r="F168" s="28">
        <v>4</v>
      </c>
      <c r="G168" s="31">
        <v>2533.9</v>
      </c>
      <c r="H168" s="31">
        <v>1635.7</v>
      </c>
      <c r="I168" s="40">
        <v>125</v>
      </c>
      <c r="J168" s="31">
        <v>1708290</v>
      </c>
      <c r="K168" s="31">
        <v>0</v>
      </c>
      <c r="L168" s="31">
        <v>658.8</v>
      </c>
      <c r="M168" s="31">
        <v>1790645.58</v>
      </c>
      <c r="N168" s="40">
        <v>0</v>
      </c>
      <c r="O168" s="31">
        <v>0</v>
      </c>
      <c r="P168" s="31">
        <v>636.29999999999995</v>
      </c>
      <c r="Q168" s="31">
        <v>412351.56</v>
      </c>
      <c r="R168" s="31">
        <v>1638.75</v>
      </c>
      <c r="S168" s="31">
        <v>1155318.75</v>
      </c>
      <c r="T168" s="31">
        <v>0</v>
      </c>
      <c r="U168" s="31">
        <v>0</v>
      </c>
      <c r="V168" s="31">
        <f t="shared" si="33"/>
        <v>5066605.8900000006</v>
      </c>
    </row>
    <row r="169" spans="1:22" s="11" customFormat="1" ht="15.75" x14ac:dyDescent="0.25">
      <c r="A169" s="21">
        <f t="shared" si="34"/>
        <v>31</v>
      </c>
      <c r="B169" s="63" t="s">
        <v>229</v>
      </c>
      <c r="C169" s="27">
        <v>1963</v>
      </c>
      <c r="D169" s="28" t="s">
        <v>23</v>
      </c>
      <c r="E169" s="27">
        <v>3</v>
      </c>
      <c r="F169" s="28">
        <v>2</v>
      </c>
      <c r="G169" s="31">
        <v>962.1</v>
      </c>
      <c r="H169" s="31">
        <v>962.1</v>
      </c>
      <c r="I169" s="40">
        <v>69</v>
      </c>
      <c r="J169" s="31">
        <v>638098.5</v>
      </c>
      <c r="K169" s="31">
        <v>0</v>
      </c>
      <c r="L169" s="31">
        <v>448</v>
      </c>
      <c r="M169" s="31">
        <v>1217256</v>
      </c>
      <c r="N169" s="40">
        <v>0</v>
      </c>
      <c r="O169" s="31">
        <v>0</v>
      </c>
      <c r="P169" s="31">
        <v>0</v>
      </c>
      <c r="Q169" s="31">
        <v>0</v>
      </c>
      <c r="R169" s="31">
        <v>1839</v>
      </c>
      <c r="S169" s="31">
        <v>1296495</v>
      </c>
      <c r="T169" s="31">
        <v>0</v>
      </c>
      <c r="U169" s="31">
        <v>0</v>
      </c>
      <c r="V169" s="31">
        <f t="shared" si="33"/>
        <v>3151849.5</v>
      </c>
    </row>
    <row r="170" spans="1:22" s="11" customFormat="1" ht="15.75" x14ac:dyDescent="0.25">
      <c r="A170" s="21">
        <f t="shared" si="34"/>
        <v>32</v>
      </c>
      <c r="B170" s="63" t="s">
        <v>228</v>
      </c>
      <c r="C170" s="27">
        <v>1963</v>
      </c>
      <c r="D170" s="28" t="s">
        <v>23</v>
      </c>
      <c r="E170" s="27">
        <v>3</v>
      </c>
      <c r="F170" s="28">
        <v>2</v>
      </c>
      <c r="G170" s="31">
        <v>1073</v>
      </c>
      <c r="H170" s="31">
        <v>998</v>
      </c>
      <c r="I170" s="40">
        <v>71</v>
      </c>
      <c r="J170" s="31">
        <v>351453</v>
      </c>
      <c r="K170" s="31">
        <v>0</v>
      </c>
      <c r="L170" s="31">
        <v>670</v>
      </c>
      <c r="M170" s="31">
        <v>1821060</v>
      </c>
      <c r="N170" s="40">
        <v>0</v>
      </c>
      <c r="O170" s="31">
        <v>0</v>
      </c>
      <c r="P170" s="31">
        <v>0</v>
      </c>
      <c r="Q170" s="31">
        <v>0</v>
      </c>
      <c r="R170" s="31">
        <v>866</v>
      </c>
      <c r="S170" s="31">
        <v>610530</v>
      </c>
      <c r="T170" s="31">
        <v>0</v>
      </c>
      <c r="U170" s="31">
        <v>0</v>
      </c>
      <c r="V170" s="31">
        <f t="shared" si="33"/>
        <v>2783043</v>
      </c>
    </row>
    <row r="171" spans="1:22" s="11" customFormat="1" ht="15.75" x14ac:dyDescent="0.25">
      <c r="A171" s="21">
        <f t="shared" si="34"/>
        <v>33</v>
      </c>
      <c r="B171" s="63" t="s">
        <v>227</v>
      </c>
      <c r="C171" s="27">
        <v>1963</v>
      </c>
      <c r="D171" s="28" t="s">
        <v>23</v>
      </c>
      <c r="E171" s="27">
        <v>4</v>
      </c>
      <c r="F171" s="28">
        <v>3</v>
      </c>
      <c r="G171" s="31">
        <v>2005.2</v>
      </c>
      <c r="H171" s="31">
        <v>2005.2</v>
      </c>
      <c r="I171" s="40">
        <v>143</v>
      </c>
      <c r="J171" s="31">
        <v>870109</v>
      </c>
      <c r="K171" s="31">
        <v>0</v>
      </c>
      <c r="L171" s="31">
        <v>652</v>
      </c>
      <c r="M171" s="31">
        <v>1772136</v>
      </c>
      <c r="N171" s="40">
        <v>0</v>
      </c>
      <c r="O171" s="31">
        <v>0</v>
      </c>
      <c r="P171" s="31">
        <v>0</v>
      </c>
      <c r="Q171" s="31">
        <v>0</v>
      </c>
      <c r="R171" s="31">
        <v>1630</v>
      </c>
      <c r="S171" s="31">
        <v>1149150</v>
      </c>
      <c r="T171" s="31">
        <v>0</v>
      </c>
      <c r="U171" s="31">
        <v>0</v>
      </c>
      <c r="V171" s="31">
        <f t="shared" si="33"/>
        <v>3791395</v>
      </c>
    </row>
    <row r="172" spans="1:22" s="11" customFormat="1" ht="15.75" x14ac:dyDescent="0.25">
      <c r="A172" s="21">
        <f t="shared" si="34"/>
        <v>34</v>
      </c>
      <c r="B172" s="63" t="s">
        <v>226</v>
      </c>
      <c r="C172" s="27">
        <v>1960</v>
      </c>
      <c r="D172" s="28" t="s">
        <v>67</v>
      </c>
      <c r="E172" s="27">
        <v>3</v>
      </c>
      <c r="F172" s="28">
        <v>2</v>
      </c>
      <c r="G172" s="31">
        <v>974</v>
      </c>
      <c r="H172" s="31">
        <v>647.20000000000005</v>
      </c>
      <c r="I172" s="40">
        <v>54</v>
      </c>
      <c r="J172" s="31">
        <v>474694.40000000002</v>
      </c>
      <c r="K172" s="31">
        <v>0</v>
      </c>
      <c r="L172" s="31">
        <v>441.4</v>
      </c>
      <c r="M172" s="31">
        <v>1199725.2</v>
      </c>
      <c r="N172" s="40">
        <v>0</v>
      </c>
      <c r="O172" s="31">
        <v>0</v>
      </c>
      <c r="P172" s="31">
        <v>0</v>
      </c>
      <c r="Q172" s="31">
        <v>0</v>
      </c>
      <c r="R172" s="31">
        <v>864</v>
      </c>
      <c r="S172" s="31">
        <v>609120</v>
      </c>
      <c r="T172" s="31">
        <v>0</v>
      </c>
      <c r="U172" s="31">
        <v>0</v>
      </c>
      <c r="V172" s="31">
        <f t="shared" si="33"/>
        <v>2283539.6</v>
      </c>
    </row>
    <row r="173" spans="1:22" s="11" customFormat="1" ht="15.75" x14ac:dyDescent="0.25">
      <c r="A173" s="21">
        <f t="shared" si="34"/>
        <v>35</v>
      </c>
      <c r="B173" s="63" t="s">
        <v>225</v>
      </c>
      <c r="C173" s="27">
        <v>1962</v>
      </c>
      <c r="D173" s="28" t="s">
        <v>23</v>
      </c>
      <c r="E173" s="27">
        <v>5</v>
      </c>
      <c r="F173" s="28">
        <v>4</v>
      </c>
      <c r="G173" s="31">
        <v>3881.1</v>
      </c>
      <c r="H173" s="31">
        <v>3706.9</v>
      </c>
      <c r="I173" s="40">
        <v>265</v>
      </c>
      <c r="J173" s="31">
        <v>2008910</v>
      </c>
      <c r="K173" s="31">
        <v>0</v>
      </c>
      <c r="L173" s="31">
        <v>1040</v>
      </c>
      <c r="M173" s="31">
        <v>2826720</v>
      </c>
      <c r="N173" s="40">
        <v>0</v>
      </c>
      <c r="O173" s="31">
        <v>0</v>
      </c>
      <c r="P173" s="31">
        <v>845</v>
      </c>
      <c r="Q173" s="31">
        <v>547560</v>
      </c>
      <c r="R173" s="31">
        <v>2288</v>
      </c>
      <c r="S173" s="31">
        <v>1613040</v>
      </c>
      <c r="T173" s="31">
        <v>0</v>
      </c>
      <c r="U173" s="31">
        <v>0</v>
      </c>
      <c r="V173" s="31">
        <f t="shared" si="33"/>
        <v>6996230</v>
      </c>
    </row>
    <row r="174" spans="1:22" s="11" customFormat="1" ht="15.75" x14ac:dyDescent="0.25">
      <c r="A174" s="21">
        <f t="shared" si="34"/>
        <v>36</v>
      </c>
      <c r="B174" s="63" t="s">
        <v>224</v>
      </c>
      <c r="C174" s="27">
        <v>1963</v>
      </c>
      <c r="D174" s="28" t="s">
        <v>23</v>
      </c>
      <c r="E174" s="27">
        <v>2</v>
      </c>
      <c r="F174" s="28">
        <v>2</v>
      </c>
      <c r="G174" s="31">
        <v>702.2</v>
      </c>
      <c r="H174" s="31">
        <v>641.70000000000005</v>
      </c>
      <c r="I174" s="40">
        <v>53</v>
      </c>
      <c r="J174" s="31">
        <v>841465.6</v>
      </c>
      <c r="K174" s="31">
        <v>0</v>
      </c>
      <c r="L174" s="31">
        <v>456.4</v>
      </c>
      <c r="M174" s="31">
        <v>1240576.7</v>
      </c>
      <c r="N174" s="40">
        <v>0</v>
      </c>
      <c r="O174" s="31">
        <v>0</v>
      </c>
      <c r="P174" s="31">
        <v>0</v>
      </c>
      <c r="Q174" s="31">
        <v>0</v>
      </c>
      <c r="R174" s="31">
        <v>396.4</v>
      </c>
      <c r="S174" s="31">
        <v>279490</v>
      </c>
      <c r="T174" s="31">
        <v>0</v>
      </c>
      <c r="U174" s="31">
        <v>0</v>
      </c>
      <c r="V174" s="31">
        <f t="shared" si="33"/>
        <v>2361532.2999999998</v>
      </c>
    </row>
    <row r="175" spans="1:22" s="11" customFormat="1" ht="15.75" x14ac:dyDescent="0.25">
      <c r="A175" s="21">
        <f t="shared" si="34"/>
        <v>37</v>
      </c>
      <c r="B175" s="63" t="s">
        <v>223</v>
      </c>
      <c r="C175" s="27">
        <v>1963</v>
      </c>
      <c r="D175" s="28" t="s">
        <v>23</v>
      </c>
      <c r="E175" s="27">
        <v>5</v>
      </c>
      <c r="F175" s="28">
        <v>3</v>
      </c>
      <c r="G175" s="31">
        <v>2775.9</v>
      </c>
      <c r="H175" s="31">
        <v>2610</v>
      </c>
      <c r="I175" s="40">
        <v>186</v>
      </c>
      <c r="J175" s="31">
        <v>1722115</v>
      </c>
      <c r="K175" s="31">
        <v>0</v>
      </c>
      <c r="L175" s="31">
        <v>781</v>
      </c>
      <c r="M175" s="31">
        <v>2122758</v>
      </c>
      <c r="N175" s="40">
        <v>0</v>
      </c>
      <c r="O175" s="31">
        <v>0</v>
      </c>
      <c r="P175" s="31">
        <v>0</v>
      </c>
      <c r="Q175" s="31">
        <v>0</v>
      </c>
      <c r="R175" s="31">
        <v>1779</v>
      </c>
      <c r="S175" s="31">
        <v>1254195</v>
      </c>
      <c r="T175" s="31">
        <v>0</v>
      </c>
      <c r="U175" s="31">
        <v>0</v>
      </c>
      <c r="V175" s="31">
        <f t="shared" si="33"/>
        <v>5099068</v>
      </c>
    </row>
    <row r="176" spans="1:22" s="11" customFormat="1" ht="15.75" x14ac:dyDescent="0.25">
      <c r="A176" s="21">
        <f t="shared" si="34"/>
        <v>38</v>
      </c>
      <c r="B176" s="63" t="s">
        <v>222</v>
      </c>
      <c r="C176" s="27">
        <v>1961</v>
      </c>
      <c r="D176" s="28" t="s">
        <v>23</v>
      </c>
      <c r="E176" s="27">
        <v>3</v>
      </c>
      <c r="F176" s="28">
        <v>3</v>
      </c>
      <c r="G176" s="31">
        <v>1405.8</v>
      </c>
      <c r="H176" s="31">
        <v>1405.8</v>
      </c>
      <c r="I176" s="40">
        <v>101</v>
      </c>
      <c r="J176" s="31">
        <v>638098.5</v>
      </c>
      <c r="K176" s="31">
        <v>0</v>
      </c>
      <c r="L176" s="31">
        <v>772.4</v>
      </c>
      <c r="M176" s="31">
        <v>2099383.2000000002</v>
      </c>
      <c r="N176" s="40">
        <v>0</v>
      </c>
      <c r="O176" s="31">
        <v>0</v>
      </c>
      <c r="P176" s="31">
        <v>0</v>
      </c>
      <c r="Q176" s="31">
        <v>0</v>
      </c>
      <c r="R176" s="31">
        <v>1839</v>
      </c>
      <c r="S176" s="31">
        <v>1296495</v>
      </c>
      <c r="T176" s="31">
        <v>0</v>
      </c>
      <c r="U176" s="31">
        <v>0</v>
      </c>
      <c r="V176" s="31">
        <f t="shared" si="33"/>
        <v>4033976.7</v>
      </c>
    </row>
    <row r="177" spans="1:22" s="11" customFormat="1" ht="15.75" x14ac:dyDescent="0.25">
      <c r="A177" s="21">
        <f t="shared" si="34"/>
        <v>39</v>
      </c>
      <c r="B177" s="63" t="s">
        <v>221</v>
      </c>
      <c r="C177" s="27">
        <v>1960</v>
      </c>
      <c r="D177" s="28" t="s">
        <v>23</v>
      </c>
      <c r="E177" s="27">
        <v>4</v>
      </c>
      <c r="F177" s="28">
        <v>3</v>
      </c>
      <c r="G177" s="31">
        <v>2099.6999999999998</v>
      </c>
      <c r="H177" s="31">
        <v>1440.2</v>
      </c>
      <c r="I177" s="40">
        <v>103</v>
      </c>
      <c r="J177" s="31">
        <v>1290372</v>
      </c>
      <c r="K177" s="31">
        <v>0</v>
      </c>
      <c r="L177" s="31">
        <v>716</v>
      </c>
      <c r="M177" s="31">
        <v>1946088</v>
      </c>
      <c r="N177" s="40">
        <v>0</v>
      </c>
      <c r="O177" s="31">
        <v>0</v>
      </c>
      <c r="P177" s="31">
        <v>0</v>
      </c>
      <c r="Q177" s="31">
        <v>0</v>
      </c>
      <c r="R177" s="31">
        <v>1503</v>
      </c>
      <c r="S177" s="31">
        <v>1059615</v>
      </c>
      <c r="T177" s="31">
        <v>0</v>
      </c>
      <c r="U177" s="31">
        <v>0</v>
      </c>
      <c r="V177" s="31">
        <f t="shared" si="33"/>
        <v>4296075</v>
      </c>
    </row>
    <row r="178" spans="1:22" s="11" customFormat="1" ht="15.75" x14ac:dyDescent="0.25">
      <c r="A178" s="21">
        <f t="shared" si="34"/>
        <v>40</v>
      </c>
      <c r="B178" s="63" t="s">
        <v>220</v>
      </c>
      <c r="C178" s="27">
        <v>1961</v>
      </c>
      <c r="D178" s="28" t="s">
        <v>67</v>
      </c>
      <c r="E178" s="27">
        <v>2</v>
      </c>
      <c r="F178" s="28">
        <v>2</v>
      </c>
      <c r="G178" s="31">
        <v>643</v>
      </c>
      <c r="H178" s="31">
        <v>490</v>
      </c>
      <c r="I178" s="40">
        <v>41</v>
      </c>
      <c r="J178" s="31">
        <v>225144</v>
      </c>
      <c r="K178" s="31">
        <v>0</v>
      </c>
      <c r="L178" s="31">
        <v>318.5</v>
      </c>
      <c r="M178" s="31">
        <v>865683</v>
      </c>
      <c r="N178" s="40">
        <v>0</v>
      </c>
      <c r="O178" s="31">
        <v>0</v>
      </c>
      <c r="P178" s="31">
        <v>0</v>
      </c>
      <c r="Q178" s="31">
        <v>0</v>
      </c>
      <c r="R178" s="31">
        <v>991</v>
      </c>
      <c r="S178" s="31">
        <v>698655</v>
      </c>
      <c r="T178" s="31">
        <v>0</v>
      </c>
      <c r="U178" s="31">
        <v>0</v>
      </c>
      <c r="V178" s="31">
        <f t="shared" si="33"/>
        <v>1789482</v>
      </c>
    </row>
    <row r="179" spans="1:22" s="11" customFormat="1" ht="15.75" x14ac:dyDescent="0.25">
      <c r="A179" s="21">
        <f t="shared" si="34"/>
        <v>41</v>
      </c>
      <c r="B179" s="63" t="s">
        <v>219</v>
      </c>
      <c r="C179" s="27">
        <v>1960</v>
      </c>
      <c r="D179" s="28" t="s">
        <v>23</v>
      </c>
      <c r="E179" s="27">
        <v>3</v>
      </c>
      <c r="F179" s="28">
        <v>3</v>
      </c>
      <c r="G179" s="31">
        <v>2960</v>
      </c>
      <c r="H179" s="31">
        <v>1480</v>
      </c>
      <c r="I179" s="40">
        <v>105</v>
      </c>
      <c r="J179" s="31">
        <v>1204180</v>
      </c>
      <c r="K179" s="31">
        <v>0</v>
      </c>
      <c r="L179" s="31">
        <v>1480</v>
      </c>
      <c r="M179" s="31">
        <v>4022640</v>
      </c>
      <c r="N179" s="40">
        <v>0</v>
      </c>
      <c r="O179" s="31">
        <v>0</v>
      </c>
      <c r="P179" s="31">
        <v>0</v>
      </c>
      <c r="Q179" s="31">
        <v>0</v>
      </c>
      <c r="R179" s="31">
        <v>1333.46</v>
      </c>
      <c r="S179" s="31">
        <v>940089.3</v>
      </c>
      <c r="T179" s="31">
        <v>0</v>
      </c>
      <c r="U179" s="31">
        <v>0</v>
      </c>
      <c r="V179" s="31">
        <f t="shared" si="33"/>
        <v>6166909.2999999998</v>
      </c>
    </row>
    <row r="180" spans="1:22" s="11" customFormat="1" ht="15.75" x14ac:dyDescent="0.25">
      <c r="A180" s="21">
        <f t="shared" si="34"/>
        <v>42</v>
      </c>
      <c r="B180" s="63" t="s">
        <v>218</v>
      </c>
      <c r="C180" s="27">
        <v>1960</v>
      </c>
      <c r="D180" s="28" t="s">
        <v>67</v>
      </c>
      <c r="E180" s="27">
        <v>2</v>
      </c>
      <c r="F180" s="28">
        <v>2</v>
      </c>
      <c r="G180" s="31">
        <v>691</v>
      </c>
      <c r="H180" s="31">
        <v>610.1</v>
      </c>
      <c r="I180" s="40">
        <v>51</v>
      </c>
      <c r="J180" s="31">
        <v>372550.5</v>
      </c>
      <c r="K180" s="31">
        <v>0</v>
      </c>
      <c r="L180" s="31">
        <v>804.28</v>
      </c>
      <c r="M180" s="31">
        <v>2186033.04</v>
      </c>
      <c r="N180" s="40">
        <v>0</v>
      </c>
      <c r="O180" s="31">
        <v>0</v>
      </c>
      <c r="P180" s="31">
        <v>0</v>
      </c>
      <c r="Q180" s="31">
        <v>0</v>
      </c>
      <c r="R180" s="31">
        <v>1187.3</v>
      </c>
      <c r="S180" s="31">
        <v>837046.5</v>
      </c>
      <c r="T180" s="31">
        <v>0</v>
      </c>
      <c r="U180" s="31">
        <v>0</v>
      </c>
      <c r="V180" s="31">
        <f t="shared" si="33"/>
        <v>3395630.04</v>
      </c>
    </row>
    <row r="181" spans="1:22" s="11" customFormat="1" ht="15.75" x14ac:dyDescent="0.25">
      <c r="A181" s="21">
        <f t="shared" si="34"/>
        <v>43</v>
      </c>
      <c r="B181" s="63" t="s">
        <v>217</v>
      </c>
      <c r="C181" s="27">
        <v>1961</v>
      </c>
      <c r="D181" s="28" t="s">
        <v>67</v>
      </c>
      <c r="E181" s="27">
        <v>2</v>
      </c>
      <c r="F181" s="28">
        <v>2</v>
      </c>
      <c r="G181" s="31">
        <v>677.6</v>
      </c>
      <c r="H181" s="31">
        <v>605.6</v>
      </c>
      <c r="I181" s="40">
        <v>50</v>
      </c>
      <c r="J181" s="31">
        <v>336793.2</v>
      </c>
      <c r="K181" s="31">
        <v>0</v>
      </c>
      <c r="L181" s="31">
        <v>645.17999999999995</v>
      </c>
      <c r="M181" s="31">
        <v>1753599.2</v>
      </c>
      <c r="N181" s="40">
        <v>0</v>
      </c>
      <c r="O181" s="31">
        <v>0</v>
      </c>
      <c r="P181" s="31">
        <v>0</v>
      </c>
      <c r="Q181" s="31">
        <v>0</v>
      </c>
      <c r="R181" s="31">
        <v>1612.9</v>
      </c>
      <c r="S181" s="31">
        <v>1137094.5</v>
      </c>
      <c r="T181" s="31">
        <v>0</v>
      </c>
      <c r="U181" s="31">
        <v>0</v>
      </c>
      <c r="V181" s="31">
        <f t="shared" si="33"/>
        <v>3227486.9</v>
      </c>
    </row>
    <row r="182" spans="1:22" s="11" customFormat="1" ht="15.75" x14ac:dyDescent="0.25">
      <c r="A182" s="21">
        <f t="shared" si="34"/>
        <v>44</v>
      </c>
      <c r="B182" s="63" t="s">
        <v>216</v>
      </c>
      <c r="C182" s="27">
        <v>1961</v>
      </c>
      <c r="D182" s="28" t="s">
        <v>67</v>
      </c>
      <c r="E182" s="27">
        <v>2</v>
      </c>
      <c r="F182" s="28">
        <v>2</v>
      </c>
      <c r="G182" s="31">
        <v>975.1</v>
      </c>
      <c r="H182" s="31">
        <v>634.6</v>
      </c>
      <c r="I182" s="40">
        <v>52</v>
      </c>
      <c r="J182" s="31">
        <v>503352</v>
      </c>
      <c r="K182" s="31">
        <v>0</v>
      </c>
      <c r="L182" s="31">
        <v>1797.3</v>
      </c>
      <c r="M182" s="31">
        <v>4885061.4000000004</v>
      </c>
      <c r="N182" s="40">
        <v>0</v>
      </c>
      <c r="O182" s="31">
        <v>0</v>
      </c>
      <c r="P182" s="31">
        <v>0</v>
      </c>
      <c r="Q182" s="31">
        <v>0</v>
      </c>
      <c r="R182" s="31">
        <v>1515</v>
      </c>
      <c r="S182" s="31">
        <v>1068075</v>
      </c>
      <c r="T182" s="31">
        <v>0</v>
      </c>
      <c r="U182" s="31">
        <v>0</v>
      </c>
      <c r="V182" s="31">
        <f t="shared" si="33"/>
        <v>6456488.4000000004</v>
      </c>
    </row>
    <row r="183" spans="1:22" s="11" customFormat="1" ht="15.75" x14ac:dyDescent="0.25">
      <c r="A183" s="21">
        <f t="shared" si="34"/>
        <v>45</v>
      </c>
      <c r="B183" s="63" t="s">
        <v>215</v>
      </c>
      <c r="C183" s="27">
        <v>1961</v>
      </c>
      <c r="D183" s="28" t="s">
        <v>67</v>
      </c>
      <c r="E183" s="27">
        <v>2</v>
      </c>
      <c r="F183" s="28">
        <v>2</v>
      </c>
      <c r="G183" s="31">
        <v>1066</v>
      </c>
      <c r="H183" s="31">
        <v>720.7</v>
      </c>
      <c r="I183" s="40">
        <v>60</v>
      </c>
      <c r="J183" s="31">
        <v>407685</v>
      </c>
      <c r="K183" s="31">
        <v>0</v>
      </c>
      <c r="L183" s="31">
        <v>558.29999999999995</v>
      </c>
      <c r="M183" s="31">
        <v>1517459.4</v>
      </c>
      <c r="N183" s="40">
        <v>0</v>
      </c>
      <c r="O183" s="31">
        <v>0</v>
      </c>
      <c r="P183" s="31">
        <v>0</v>
      </c>
      <c r="Q183" s="31">
        <v>0</v>
      </c>
      <c r="R183" s="31">
        <v>788.7</v>
      </c>
      <c r="S183" s="31">
        <v>556104</v>
      </c>
      <c r="T183" s="31">
        <v>0</v>
      </c>
      <c r="U183" s="31">
        <v>0</v>
      </c>
      <c r="V183" s="31">
        <f t="shared" si="33"/>
        <v>2481248.4</v>
      </c>
    </row>
    <row r="184" spans="1:22" s="11" customFormat="1" ht="15.75" x14ac:dyDescent="0.25">
      <c r="A184" s="21">
        <f t="shared" si="34"/>
        <v>46</v>
      </c>
      <c r="B184" s="63" t="s">
        <v>214</v>
      </c>
      <c r="C184" s="27">
        <v>1961</v>
      </c>
      <c r="D184" s="28" t="s">
        <v>67</v>
      </c>
      <c r="E184" s="27">
        <v>2</v>
      </c>
      <c r="F184" s="28">
        <v>2</v>
      </c>
      <c r="G184" s="31">
        <v>547.70000000000005</v>
      </c>
      <c r="H184" s="31">
        <v>398</v>
      </c>
      <c r="I184" s="40">
        <v>33</v>
      </c>
      <c r="J184" s="31">
        <v>225144</v>
      </c>
      <c r="K184" s="31">
        <v>0</v>
      </c>
      <c r="L184" s="31">
        <v>356</v>
      </c>
      <c r="M184" s="31">
        <v>967635</v>
      </c>
      <c r="N184" s="40">
        <v>0</v>
      </c>
      <c r="O184" s="31">
        <v>0</v>
      </c>
      <c r="P184" s="31">
        <v>0</v>
      </c>
      <c r="Q184" s="31">
        <v>0</v>
      </c>
      <c r="R184" s="31">
        <v>991</v>
      </c>
      <c r="S184" s="31">
        <v>698655</v>
      </c>
      <c r="T184" s="31">
        <v>0</v>
      </c>
      <c r="U184" s="31">
        <v>0</v>
      </c>
      <c r="V184" s="31">
        <f t="shared" si="33"/>
        <v>1891434</v>
      </c>
    </row>
    <row r="185" spans="1:22" s="11" customFormat="1" ht="15.75" x14ac:dyDescent="0.25">
      <c r="A185" s="21">
        <f t="shared" si="34"/>
        <v>47</v>
      </c>
      <c r="B185" s="63" t="s">
        <v>213</v>
      </c>
      <c r="C185" s="27">
        <v>1961</v>
      </c>
      <c r="D185" s="28" t="s">
        <v>67</v>
      </c>
      <c r="E185" s="27">
        <v>3</v>
      </c>
      <c r="F185" s="28">
        <v>2</v>
      </c>
      <c r="G185" s="31">
        <v>1632.1</v>
      </c>
      <c r="H185" s="31">
        <v>1224.4000000000001</v>
      </c>
      <c r="I185" s="40">
        <v>88</v>
      </c>
      <c r="J185" s="31">
        <v>560309.4</v>
      </c>
      <c r="K185" s="31">
        <v>0</v>
      </c>
      <c r="L185" s="31">
        <v>707.2</v>
      </c>
      <c r="M185" s="31">
        <v>1922278.32</v>
      </c>
      <c r="N185" s="40">
        <v>0</v>
      </c>
      <c r="O185" s="31">
        <v>0</v>
      </c>
      <c r="P185" s="31">
        <v>0</v>
      </c>
      <c r="Q185" s="31">
        <v>0</v>
      </c>
      <c r="R185" s="31">
        <v>1038.0899999999999</v>
      </c>
      <c r="S185" s="31">
        <v>731853.45</v>
      </c>
      <c r="T185" s="31">
        <v>0</v>
      </c>
      <c r="U185" s="31">
        <v>0</v>
      </c>
      <c r="V185" s="31">
        <f t="shared" si="33"/>
        <v>3214441.17</v>
      </c>
    </row>
    <row r="186" spans="1:22" s="11" customFormat="1" ht="15.75" x14ac:dyDescent="0.25">
      <c r="A186" s="21">
        <f t="shared" si="34"/>
        <v>48</v>
      </c>
      <c r="B186" s="63" t="s">
        <v>212</v>
      </c>
      <c r="C186" s="27">
        <v>1961</v>
      </c>
      <c r="D186" s="28" t="s">
        <v>67</v>
      </c>
      <c r="E186" s="27">
        <v>2</v>
      </c>
      <c r="F186" s="28">
        <v>1</v>
      </c>
      <c r="G186" s="31">
        <v>485.9</v>
      </c>
      <c r="H186" s="31">
        <v>329.5</v>
      </c>
      <c r="I186" s="40">
        <v>27</v>
      </c>
      <c r="J186" s="31">
        <v>373278</v>
      </c>
      <c r="K186" s="31">
        <v>0</v>
      </c>
      <c r="L186" s="31">
        <v>308.75</v>
      </c>
      <c r="M186" s="31">
        <v>839182.5</v>
      </c>
      <c r="N186" s="40">
        <v>0</v>
      </c>
      <c r="O186" s="31">
        <v>0</v>
      </c>
      <c r="P186" s="31">
        <v>0</v>
      </c>
      <c r="Q186" s="31">
        <v>0</v>
      </c>
      <c r="R186" s="31">
        <v>1008.5</v>
      </c>
      <c r="S186" s="31">
        <v>710992.5</v>
      </c>
      <c r="T186" s="31">
        <v>0</v>
      </c>
      <c r="U186" s="31">
        <v>0</v>
      </c>
      <c r="V186" s="31">
        <f t="shared" si="33"/>
        <v>1923453</v>
      </c>
    </row>
    <row r="187" spans="1:22" s="11" customFormat="1" ht="15.75" x14ac:dyDescent="0.25">
      <c r="A187" s="21">
        <f t="shared" si="34"/>
        <v>49</v>
      </c>
      <c r="B187" s="63" t="s">
        <v>211</v>
      </c>
      <c r="C187" s="27">
        <v>1961</v>
      </c>
      <c r="D187" s="28" t="s">
        <v>23</v>
      </c>
      <c r="E187" s="27">
        <v>2</v>
      </c>
      <c r="F187" s="28">
        <v>1</v>
      </c>
      <c r="G187" s="31">
        <v>518.29999999999995</v>
      </c>
      <c r="H187" s="31">
        <v>292.2</v>
      </c>
      <c r="I187" s="40">
        <v>24</v>
      </c>
      <c r="J187" s="31">
        <v>503748</v>
      </c>
      <c r="K187" s="31">
        <v>0</v>
      </c>
      <c r="L187" s="31">
        <v>308.5</v>
      </c>
      <c r="M187" s="31">
        <v>838666</v>
      </c>
      <c r="N187" s="40">
        <v>0</v>
      </c>
      <c r="O187" s="31">
        <v>0</v>
      </c>
      <c r="P187" s="31">
        <v>0</v>
      </c>
      <c r="Q187" s="31">
        <v>0</v>
      </c>
      <c r="R187" s="31">
        <v>492.2</v>
      </c>
      <c r="S187" s="31">
        <v>347001</v>
      </c>
      <c r="T187" s="31">
        <v>0</v>
      </c>
      <c r="U187" s="31">
        <v>0</v>
      </c>
      <c r="V187" s="31">
        <f t="shared" si="33"/>
        <v>1689415</v>
      </c>
    </row>
    <row r="188" spans="1:22" s="11" customFormat="1" ht="31.5" x14ac:dyDescent="0.25">
      <c r="A188" s="21">
        <f t="shared" si="34"/>
        <v>50</v>
      </c>
      <c r="B188" s="63" t="s">
        <v>210</v>
      </c>
      <c r="C188" s="27">
        <v>1962</v>
      </c>
      <c r="D188" s="28" t="s">
        <v>23</v>
      </c>
      <c r="E188" s="27">
        <v>2</v>
      </c>
      <c r="F188" s="28">
        <v>2</v>
      </c>
      <c r="G188" s="31">
        <v>146.80000000000001</v>
      </c>
      <c r="H188" s="31">
        <v>146.80000000000001</v>
      </c>
      <c r="I188" s="40">
        <v>12</v>
      </c>
      <c r="J188" s="31">
        <v>215764</v>
      </c>
      <c r="K188" s="31">
        <v>0</v>
      </c>
      <c r="L188" s="31">
        <v>95.4</v>
      </c>
      <c r="M188" s="31">
        <v>259351.56</v>
      </c>
      <c r="N188" s="40">
        <v>0</v>
      </c>
      <c r="O188" s="31">
        <v>0</v>
      </c>
      <c r="P188" s="31">
        <v>0</v>
      </c>
      <c r="Q188" s="31">
        <v>0</v>
      </c>
      <c r="R188" s="31">
        <v>290</v>
      </c>
      <c r="S188" s="31">
        <v>204450</v>
      </c>
      <c r="T188" s="31">
        <v>0</v>
      </c>
      <c r="U188" s="31">
        <v>0</v>
      </c>
      <c r="V188" s="31">
        <f t="shared" si="33"/>
        <v>679565.56</v>
      </c>
    </row>
    <row r="189" spans="1:22" s="11" customFormat="1" ht="15.75" x14ac:dyDescent="0.25">
      <c r="A189" s="21">
        <f t="shared" si="34"/>
        <v>51</v>
      </c>
      <c r="B189" s="63" t="s">
        <v>209</v>
      </c>
      <c r="C189" s="27">
        <v>1961</v>
      </c>
      <c r="D189" s="28" t="s">
        <v>67</v>
      </c>
      <c r="E189" s="27">
        <v>2</v>
      </c>
      <c r="F189" s="28">
        <v>1</v>
      </c>
      <c r="G189" s="31">
        <v>364</v>
      </c>
      <c r="H189" s="31">
        <v>262.5</v>
      </c>
      <c r="I189" s="40">
        <v>22</v>
      </c>
      <c r="J189" s="31">
        <v>198360</v>
      </c>
      <c r="K189" s="31">
        <v>0</v>
      </c>
      <c r="L189" s="31">
        <v>260</v>
      </c>
      <c r="M189" s="31">
        <v>706680</v>
      </c>
      <c r="N189" s="40">
        <v>0</v>
      </c>
      <c r="O189" s="31">
        <v>0</v>
      </c>
      <c r="P189" s="31">
        <v>59</v>
      </c>
      <c r="Q189" s="31">
        <v>38232</v>
      </c>
      <c r="R189" s="31">
        <v>390</v>
      </c>
      <c r="S189" s="31">
        <v>274950</v>
      </c>
      <c r="T189" s="31">
        <v>0</v>
      </c>
      <c r="U189" s="31">
        <v>0</v>
      </c>
      <c r="V189" s="31">
        <f t="shared" si="33"/>
        <v>1218222</v>
      </c>
    </row>
    <row r="190" spans="1:22" s="11" customFormat="1" ht="15.75" x14ac:dyDescent="0.25">
      <c r="A190" s="21">
        <f t="shared" si="34"/>
        <v>52</v>
      </c>
      <c r="B190" s="63" t="s">
        <v>370</v>
      </c>
      <c r="C190" s="27">
        <v>1990</v>
      </c>
      <c r="D190" s="28" t="s">
        <v>67</v>
      </c>
      <c r="E190" s="27" t="s">
        <v>87</v>
      </c>
      <c r="F190" s="28">
        <v>6</v>
      </c>
      <c r="G190" s="31">
        <v>10211.799999999999</v>
      </c>
      <c r="H190" s="31">
        <v>9998.9</v>
      </c>
      <c r="I190" s="40">
        <v>714</v>
      </c>
      <c r="J190" s="31">
        <v>0</v>
      </c>
      <c r="K190" s="31">
        <v>0</v>
      </c>
      <c r="L190" s="31">
        <v>0</v>
      </c>
      <c r="M190" s="31">
        <v>0</v>
      </c>
      <c r="N190" s="40">
        <v>1</v>
      </c>
      <c r="O190" s="31">
        <v>2043973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f t="shared" si="33"/>
        <v>2043973</v>
      </c>
    </row>
    <row r="191" spans="1:22" s="11" customFormat="1" ht="15.75" x14ac:dyDescent="0.25">
      <c r="A191" s="21">
        <f t="shared" si="34"/>
        <v>53</v>
      </c>
      <c r="B191" s="63" t="s">
        <v>208</v>
      </c>
      <c r="C191" s="27">
        <v>1960</v>
      </c>
      <c r="D191" s="28" t="s">
        <v>67</v>
      </c>
      <c r="E191" s="27">
        <v>4</v>
      </c>
      <c r="F191" s="28">
        <v>3</v>
      </c>
      <c r="G191" s="31">
        <v>2175.9</v>
      </c>
      <c r="H191" s="31">
        <v>2049.9</v>
      </c>
      <c r="I191" s="40">
        <v>146</v>
      </c>
      <c r="J191" s="31">
        <v>861276</v>
      </c>
      <c r="K191" s="31">
        <v>0</v>
      </c>
      <c r="L191" s="31">
        <v>698.65</v>
      </c>
      <c r="M191" s="31">
        <v>1899746.1</v>
      </c>
      <c r="N191" s="40">
        <v>0</v>
      </c>
      <c r="O191" s="31">
        <v>0</v>
      </c>
      <c r="P191" s="31">
        <v>624.70000000000005</v>
      </c>
      <c r="Q191" s="31">
        <v>404805.6</v>
      </c>
      <c r="R191" s="31">
        <v>1584</v>
      </c>
      <c r="S191" s="31">
        <v>1116720</v>
      </c>
      <c r="T191" s="31">
        <v>0</v>
      </c>
      <c r="U191" s="31">
        <v>0</v>
      </c>
      <c r="V191" s="31">
        <f t="shared" si="33"/>
        <v>4282547.7</v>
      </c>
    </row>
    <row r="192" spans="1:22" s="11" customFormat="1" ht="15.75" x14ac:dyDescent="0.25">
      <c r="A192" s="21">
        <f t="shared" si="34"/>
        <v>54</v>
      </c>
      <c r="B192" s="63" t="s">
        <v>207</v>
      </c>
      <c r="C192" s="27">
        <v>1961</v>
      </c>
      <c r="D192" s="28" t="s">
        <v>67</v>
      </c>
      <c r="E192" s="27">
        <v>2</v>
      </c>
      <c r="F192" s="28">
        <v>3</v>
      </c>
      <c r="G192" s="31">
        <v>912.5</v>
      </c>
      <c r="H192" s="31">
        <v>628.20000000000005</v>
      </c>
      <c r="I192" s="40">
        <v>52</v>
      </c>
      <c r="J192" s="31">
        <v>856677.6</v>
      </c>
      <c r="K192" s="31">
        <v>0</v>
      </c>
      <c r="L192" s="31">
        <v>504.7</v>
      </c>
      <c r="M192" s="31">
        <v>1371774.6</v>
      </c>
      <c r="N192" s="40">
        <v>0</v>
      </c>
      <c r="O192" s="31">
        <v>0</v>
      </c>
      <c r="P192" s="31">
        <v>0</v>
      </c>
      <c r="Q192" s="31">
        <v>0</v>
      </c>
      <c r="R192" s="31">
        <v>1364.9</v>
      </c>
      <c r="S192" s="31">
        <v>962257.32</v>
      </c>
      <c r="T192" s="31">
        <v>0</v>
      </c>
      <c r="U192" s="31">
        <v>0</v>
      </c>
      <c r="V192" s="31">
        <f t="shared" si="33"/>
        <v>3190709.52</v>
      </c>
    </row>
    <row r="193" spans="1:22" s="11" customFormat="1" ht="15.75" x14ac:dyDescent="0.25">
      <c r="A193" s="21">
        <f t="shared" si="34"/>
        <v>55</v>
      </c>
      <c r="B193" s="63" t="s">
        <v>206</v>
      </c>
      <c r="C193" s="27">
        <v>1963</v>
      </c>
      <c r="D193" s="28" t="s">
        <v>23</v>
      </c>
      <c r="E193" s="27">
        <v>2</v>
      </c>
      <c r="F193" s="28">
        <v>2</v>
      </c>
      <c r="G193" s="31">
        <v>388.8</v>
      </c>
      <c r="H193" s="31">
        <v>388.8</v>
      </c>
      <c r="I193" s="40">
        <v>32</v>
      </c>
      <c r="J193" s="31">
        <v>153504</v>
      </c>
      <c r="K193" s="31">
        <v>0</v>
      </c>
      <c r="L193" s="31">
        <v>512.79999999999995</v>
      </c>
      <c r="M193" s="31">
        <v>1393926.3</v>
      </c>
      <c r="N193" s="40">
        <v>0</v>
      </c>
      <c r="O193" s="31">
        <v>0</v>
      </c>
      <c r="P193" s="31">
        <v>0</v>
      </c>
      <c r="Q193" s="31">
        <v>0</v>
      </c>
      <c r="R193" s="31">
        <v>688.24</v>
      </c>
      <c r="S193" s="31">
        <v>485209.2</v>
      </c>
      <c r="T193" s="31">
        <v>0</v>
      </c>
      <c r="U193" s="31">
        <v>0</v>
      </c>
      <c r="V193" s="31">
        <f t="shared" si="33"/>
        <v>2032639.5</v>
      </c>
    </row>
    <row r="194" spans="1:22" s="11" customFormat="1" ht="15.75" x14ac:dyDescent="0.25">
      <c r="A194" s="21">
        <f t="shared" si="34"/>
        <v>56</v>
      </c>
      <c r="B194" s="63" t="s">
        <v>350</v>
      </c>
      <c r="C194" s="27">
        <v>1963</v>
      </c>
      <c r="D194" s="28" t="s">
        <v>23</v>
      </c>
      <c r="E194" s="27">
        <v>4</v>
      </c>
      <c r="F194" s="28">
        <v>3</v>
      </c>
      <c r="G194" s="31">
        <v>2084.4</v>
      </c>
      <c r="H194" s="31">
        <v>1418.7</v>
      </c>
      <c r="I194" s="40">
        <v>101</v>
      </c>
      <c r="J194" s="31">
        <v>861276</v>
      </c>
      <c r="K194" s="31">
        <v>0</v>
      </c>
      <c r="L194" s="31">
        <v>635</v>
      </c>
      <c r="M194" s="31">
        <v>1725930</v>
      </c>
      <c r="N194" s="40">
        <v>0</v>
      </c>
      <c r="O194" s="31">
        <v>0</v>
      </c>
      <c r="P194" s="31">
        <v>624.70000000000005</v>
      </c>
      <c r="Q194" s="31">
        <v>404805.6</v>
      </c>
      <c r="R194" s="31">
        <v>1584</v>
      </c>
      <c r="S194" s="31">
        <v>1116720</v>
      </c>
      <c r="T194" s="31">
        <v>0</v>
      </c>
      <c r="U194" s="31">
        <v>0</v>
      </c>
      <c r="V194" s="31">
        <f t="shared" si="33"/>
        <v>4108731.6</v>
      </c>
    </row>
    <row r="195" spans="1:22" s="11" customFormat="1" ht="15.75" x14ac:dyDescent="0.25">
      <c r="A195" s="21">
        <f t="shared" si="34"/>
        <v>57</v>
      </c>
      <c r="B195" s="63" t="s">
        <v>369</v>
      </c>
      <c r="C195" s="27">
        <v>1961</v>
      </c>
      <c r="D195" s="28" t="s">
        <v>67</v>
      </c>
      <c r="E195" s="27">
        <v>2</v>
      </c>
      <c r="F195" s="28">
        <v>2</v>
      </c>
      <c r="G195" s="31">
        <v>694.7</v>
      </c>
      <c r="H195" s="31">
        <v>432.6</v>
      </c>
      <c r="I195" s="40">
        <v>36</v>
      </c>
      <c r="J195" s="31">
        <v>372550.5</v>
      </c>
      <c r="K195" s="31">
        <v>0</v>
      </c>
      <c r="L195" s="31">
        <v>451.6</v>
      </c>
      <c r="M195" s="31">
        <v>1227340</v>
      </c>
      <c r="N195" s="40">
        <v>0</v>
      </c>
      <c r="O195" s="31">
        <v>0</v>
      </c>
      <c r="P195" s="31">
        <v>0</v>
      </c>
      <c r="Q195" s="31">
        <v>0</v>
      </c>
      <c r="R195" s="31">
        <v>1187.3</v>
      </c>
      <c r="S195" s="31">
        <v>837046.5</v>
      </c>
      <c r="T195" s="31">
        <v>0</v>
      </c>
      <c r="U195" s="31">
        <v>0</v>
      </c>
      <c r="V195" s="31">
        <f t="shared" si="33"/>
        <v>2436937</v>
      </c>
    </row>
    <row r="196" spans="1:22" s="5" customFormat="1" ht="15.75" x14ac:dyDescent="0.25">
      <c r="A196" s="21">
        <f t="shared" si="34"/>
        <v>58</v>
      </c>
      <c r="B196" s="63" t="s">
        <v>368</v>
      </c>
      <c r="C196" s="27">
        <v>1961</v>
      </c>
      <c r="D196" s="28" t="s">
        <v>67</v>
      </c>
      <c r="E196" s="27">
        <v>2</v>
      </c>
      <c r="F196" s="28">
        <v>2</v>
      </c>
      <c r="G196" s="31">
        <v>637.1</v>
      </c>
      <c r="H196" s="31">
        <v>429.5</v>
      </c>
      <c r="I196" s="40">
        <v>35</v>
      </c>
      <c r="J196" s="31">
        <v>464798.4</v>
      </c>
      <c r="K196" s="31">
        <v>0</v>
      </c>
      <c r="L196" s="31">
        <v>414</v>
      </c>
      <c r="M196" s="31">
        <v>1125252</v>
      </c>
      <c r="N196" s="40">
        <v>0</v>
      </c>
      <c r="O196" s="31">
        <v>0</v>
      </c>
      <c r="P196" s="31">
        <v>0</v>
      </c>
      <c r="Q196" s="31">
        <v>0</v>
      </c>
      <c r="R196" s="31">
        <v>1090.5999999999999</v>
      </c>
      <c r="S196" s="31">
        <v>768873</v>
      </c>
      <c r="T196" s="31">
        <v>0</v>
      </c>
      <c r="U196" s="31">
        <v>0</v>
      </c>
      <c r="V196" s="31">
        <f t="shared" si="33"/>
        <v>2358923.4</v>
      </c>
    </row>
    <row r="197" spans="1:22" s="5" customFormat="1" ht="15.75" x14ac:dyDescent="0.25">
      <c r="A197" s="137" t="s">
        <v>24</v>
      </c>
      <c r="B197" s="137"/>
      <c r="C197" s="30" t="s">
        <v>21</v>
      </c>
      <c r="D197" s="29" t="s">
        <v>21</v>
      </c>
      <c r="E197" s="30" t="s">
        <v>21</v>
      </c>
      <c r="F197" s="29" t="s">
        <v>21</v>
      </c>
      <c r="G197" s="32">
        <f>SUM(G139:G196)</f>
        <v>95372</v>
      </c>
      <c r="H197" s="32">
        <f t="shared" ref="H197:V197" si="35">SUM(H139:H196)</f>
        <v>73911.199999999983</v>
      </c>
      <c r="I197" s="37">
        <f t="shared" si="35"/>
        <v>5446</v>
      </c>
      <c r="J197" s="32">
        <f t="shared" si="35"/>
        <v>48870997.5</v>
      </c>
      <c r="K197" s="32">
        <f t="shared" si="35"/>
        <v>0</v>
      </c>
      <c r="L197" s="32">
        <f t="shared" si="35"/>
        <v>35450.730000000003</v>
      </c>
      <c r="M197" s="32">
        <f t="shared" si="35"/>
        <v>99200687.600000009</v>
      </c>
      <c r="N197" s="37">
        <f t="shared" si="35"/>
        <v>1</v>
      </c>
      <c r="O197" s="32">
        <f t="shared" si="35"/>
        <v>2043973</v>
      </c>
      <c r="P197" s="32">
        <f t="shared" si="35"/>
        <v>6297.5</v>
      </c>
      <c r="Q197" s="32">
        <f t="shared" si="35"/>
        <v>4080809.16</v>
      </c>
      <c r="R197" s="32">
        <f t="shared" si="35"/>
        <v>65972.14</v>
      </c>
      <c r="S197" s="32">
        <f t="shared" si="35"/>
        <v>50301834.170000002</v>
      </c>
      <c r="T197" s="32">
        <f t="shared" si="35"/>
        <v>0</v>
      </c>
      <c r="U197" s="32">
        <f t="shared" si="35"/>
        <v>0</v>
      </c>
      <c r="V197" s="32">
        <f t="shared" si="35"/>
        <v>204498301.42999998</v>
      </c>
    </row>
    <row r="198" spans="1:22" s="5" customFormat="1" ht="15.75" customHeight="1" x14ac:dyDescent="0.25">
      <c r="A198" s="91"/>
      <c r="B198" s="86"/>
      <c r="C198" s="78"/>
      <c r="D198" s="78"/>
      <c r="E198" s="78"/>
      <c r="F198" s="78"/>
      <c r="G198" s="78"/>
      <c r="H198" s="78"/>
      <c r="I198" s="78"/>
      <c r="J198" s="78"/>
      <c r="K198" s="78"/>
      <c r="L198" s="87" t="s">
        <v>72</v>
      </c>
      <c r="M198" s="78"/>
      <c r="N198" s="41"/>
      <c r="O198" s="78"/>
      <c r="P198" s="78"/>
      <c r="Q198" s="78"/>
      <c r="R198" s="78"/>
      <c r="S198" s="78"/>
      <c r="T198" s="78"/>
      <c r="U198" s="78"/>
      <c r="V198" s="78"/>
    </row>
    <row r="199" spans="1:22" s="5" customFormat="1" ht="15.75" x14ac:dyDescent="0.25">
      <c r="A199" s="21">
        <v>59</v>
      </c>
      <c r="B199" s="63" t="s">
        <v>205</v>
      </c>
      <c r="C199" s="7">
        <v>1965</v>
      </c>
      <c r="D199" s="22" t="s">
        <v>23</v>
      </c>
      <c r="E199" s="7">
        <v>4</v>
      </c>
      <c r="F199" s="22">
        <v>3</v>
      </c>
      <c r="G199" s="31">
        <v>2012</v>
      </c>
      <c r="H199" s="31">
        <v>1865</v>
      </c>
      <c r="I199" s="40">
        <v>45</v>
      </c>
      <c r="J199" s="31">
        <v>0</v>
      </c>
      <c r="K199" s="31">
        <v>0</v>
      </c>
      <c r="L199" s="31">
        <v>680</v>
      </c>
      <c r="M199" s="31">
        <v>1848240</v>
      </c>
      <c r="N199" s="40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f t="shared" ref="V199:V203" si="36">J199+K199+M199+O199+Q199+S199+U199</f>
        <v>1848240</v>
      </c>
    </row>
    <row r="200" spans="1:22" s="6" customFormat="1" ht="15.75" x14ac:dyDescent="0.25">
      <c r="A200" s="21">
        <f t="shared" ref="A200:A203" si="37">A199+1</f>
        <v>60</v>
      </c>
      <c r="B200" s="63" t="s">
        <v>371</v>
      </c>
      <c r="C200" s="7">
        <v>1964</v>
      </c>
      <c r="D200" s="22" t="s">
        <v>23</v>
      </c>
      <c r="E200" s="7">
        <v>4</v>
      </c>
      <c r="F200" s="22">
        <v>2</v>
      </c>
      <c r="G200" s="31">
        <v>1222</v>
      </c>
      <c r="H200" s="31">
        <v>1081</v>
      </c>
      <c r="I200" s="40">
        <v>54</v>
      </c>
      <c r="J200" s="31">
        <v>0</v>
      </c>
      <c r="K200" s="31">
        <v>0</v>
      </c>
      <c r="L200" s="31">
        <v>438</v>
      </c>
      <c r="M200" s="31">
        <v>1190484</v>
      </c>
      <c r="N200" s="40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f t="shared" si="36"/>
        <v>1190484</v>
      </c>
    </row>
    <row r="201" spans="1:22" s="6" customFormat="1" ht="15.75" x14ac:dyDescent="0.25">
      <c r="A201" s="21">
        <f t="shared" si="37"/>
        <v>61</v>
      </c>
      <c r="B201" s="63" t="s">
        <v>65</v>
      </c>
      <c r="C201" s="7">
        <v>1661</v>
      </c>
      <c r="D201" s="22" t="s">
        <v>23</v>
      </c>
      <c r="E201" s="7">
        <v>2</v>
      </c>
      <c r="F201" s="22">
        <v>2</v>
      </c>
      <c r="G201" s="31">
        <v>618</v>
      </c>
      <c r="H201" s="31">
        <v>569</v>
      </c>
      <c r="I201" s="40">
        <v>28</v>
      </c>
      <c r="J201" s="31">
        <v>0</v>
      </c>
      <c r="K201" s="31">
        <v>0</v>
      </c>
      <c r="L201" s="31">
        <v>427</v>
      </c>
      <c r="M201" s="31">
        <v>1160586</v>
      </c>
      <c r="N201" s="40">
        <v>0</v>
      </c>
      <c r="O201" s="31">
        <v>0</v>
      </c>
      <c r="P201" s="31">
        <v>0</v>
      </c>
      <c r="Q201" s="31">
        <v>0</v>
      </c>
      <c r="R201" s="31">
        <v>660</v>
      </c>
      <c r="S201" s="31">
        <v>465300</v>
      </c>
      <c r="T201" s="31">
        <v>0</v>
      </c>
      <c r="U201" s="31">
        <v>0</v>
      </c>
      <c r="V201" s="31">
        <f t="shared" si="36"/>
        <v>1625886</v>
      </c>
    </row>
    <row r="202" spans="1:22" s="5" customFormat="1" ht="15.75" x14ac:dyDescent="0.25">
      <c r="A202" s="21">
        <f t="shared" si="37"/>
        <v>62</v>
      </c>
      <c r="B202" s="63" t="s">
        <v>204</v>
      </c>
      <c r="C202" s="7">
        <v>1961</v>
      </c>
      <c r="D202" s="22" t="s">
        <v>23</v>
      </c>
      <c r="E202" s="7">
        <v>2</v>
      </c>
      <c r="F202" s="22">
        <v>2</v>
      </c>
      <c r="G202" s="31">
        <v>629</v>
      </c>
      <c r="H202" s="31">
        <v>580</v>
      </c>
      <c r="I202" s="40">
        <v>21</v>
      </c>
      <c r="J202" s="31">
        <v>0</v>
      </c>
      <c r="K202" s="31">
        <v>0</v>
      </c>
      <c r="L202" s="31">
        <v>432</v>
      </c>
      <c r="M202" s="31">
        <v>1174176</v>
      </c>
      <c r="N202" s="40">
        <v>0</v>
      </c>
      <c r="O202" s="31">
        <v>0</v>
      </c>
      <c r="P202" s="31">
        <v>0</v>
      </c>
      <c r="Q202" s="31">
        <v>0</v>
      </c>
      <c r="R202" s="31">
        <v>638</v>
      </c>
      <c r="S202" s="31">
        <v>449790</v>
      </c>
      <c r="T202" s="31">
        <v>0</v>
      </c>
      <c r="U202" s="31">
        <v>0</v>
      </c>
      <c r="V202" s="31">
        <f t="shared" si="36"/>
        <v>1623966</v>
      </c>
    </row>
    <row r="203" spans="1:22" s="11" customFormat="1" ht="15.75" x14ac:dyDescent="0.25">
      <c r="A203" s="21">
        <f t="shared" si="37"/>
        <v>63</v>
      </c>
      <c r="B203" s="63" t="s">
        <v>66</v>
      </c>
      <c r="C203" s="7">
        <v>1968</v>
      </c>
      <c r="D203" s="22" t="s">
        <v>23</v>
      </c>
      <c r="E203" s="7">
        <v>5</v>
      </c>
      <c r="F203" s="22">
        <v>4</v>
      </c>
      <c r="G203" s="31">
        <v>3148</v>
      </c>
      <c r="H203" s="31">
        <v>3093</v>
      </c>
      <c r="I203" s="40">
        <v>125</v>
      </c>
      <c r="J203" s="31">
        <v>0</v>
      </c>
      <c r="K203" s="31">
        <v>0</v>
      </c>
      <c r="L203" s="31">
        <v>720</v>
      </c>
      <c r="M203" s="31">
        <v>1956960</v>
      </c>
      <c r="N203" s="40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f t="shared" si="36"/>
        <v>1956960</v>
      </c>
    </row>
    <row r="204" spans="1:22" s="11" customFormat="1" ht="31.5" customHeight="1" x14ac:dyDescent="0.25">
      <c r="A204" s="119" t="s">
        <v>95</v>
      </c>
      <c r="B204" s="119"/>
      <c r="C204" s="78" t="s">
        <v>21</v>
      </c>
      <c r="D204" s="82" t="s">
        <v>21</v>
      </c>
      <c r="E204" s="78" t="s">
        <v>21</v>
      </c>
      <c r="F204" s="82" t="s">
        <v>21</v>
      </c>
      <c r="G204" s="23">
        <f>SUM(G199:G203)</f>
        <v>7629</v>
      </c>
      <c r="H204" s="23">
        <f t="shared" ref="H204:V204" si="38">SUM(H199:H203)</f>
        <v>7188</v>
      </c>
      <c r="I204" s="41">
        <f t="shared" si="38"/>
        <v>273</v>
      </c>
      <c r="J204" s="23">
        <f t="shared" si="38"/>
        <v>0</v>
      </c>
      <c r="K204" s="23">
        <f t="shared" si="38"/>
        <v>0</v>
      </c>
      <c r="L204" s="23">
        <f t="shared" si="38"/>
        <v>2697</v>
      </c>
      <c r="M204" s="23">
        <f t="shared" si="38"/>
        <v>7330446</v>
      </c>
      <c r="N204" s="41">
        <f t="shared" si="38"/>
        <v>0</v>
      </c>
      <c r="O204" s="23">
        <f t="shared" si="38"/>
        <v>0</v>
      </c>
      <c r="P204" s="23">
        <f t="shared" si="38"/>
        <v>0</v>
      </c>
      <c r="Q204" s="23">
        <f t="shared" si="38"/>
        <v>0</v>
      </c>
      <c r="R204" s="23">
        <f t="shared" si="38"/>
        <v>1298</v>
      </c>
      <c r="S204" s="23">
        <f t="shared" si="38"/>
        <v>915090</v>
      </c>
      <c r="T204" s="23">
        <f t="shared" si="38"/>
        <v>0</v>
      </c>
      <c r="U204" s="23">
        <f t="shared" si="38"/>
        <v>0</v>
      </c>
      <c r="V204" s="23">
        <f t="shared" si="38"/>
        <v>8245536</v>
      </c>
    </row>
    <row r="205" spans="1:22" s="11" customFormat="1" ht="15.75" customHeight="1" x14ac:dyDescent="0.25">
      <c r="A205" s="78"/>
      <c r="B205" s="86"/>
      <c r="C205" s="90"/>
      <c r="D205" s="78"/>
      <c r="E205" s="78"/>
      <c r="F205" s="78"/>
      <c r="G205" s="78"/>
      <c r="H205" s="78"/>
      <c r="I205" s="78"/>
      <c r="J205" s="78"/>
      <c r="K205" s="78"/>
      <c r="L205" s="87" t="s">
        <v>47</v>
      </c>
      <c r="M205" s="78"/>
      <c r="N205" s="41"/>
      <c r="O205" s="78"/>
      <c r="P205" s="78"/>
      <c r="Q205" s="78"/>
      <c r="R205" s="78"/>
      <c r="S205" s="78"/>
      <c r="T205" s="78"/>
      <c r="U205" s="78"/>
      <c r="V205" s="78"/>
    </row>
    <row r="206" spans="1:22" s="11" customFormat="1" ht="31.5" x14ac:dyDescent="0.25">
      <c r="A206" s="21">
        <v>64</v>
      </c>
      <c r="B206" s="63" t="s">
        <v>121</v>
      </c>
      <c r="C206" s="20">
        <v>1972</v>
      </c>
      <c r="D206" s="22" t="s">
        <v>46</v>
      </c>
      <c r="E206" s="22">
        <v>5</v>
      </c>
      <c r="F206" s="22">
        <v>4</v>
      </c>
      <c r="G206" s="31">
        <v>2621.6</v>
      </c>
      <c r="H206" s="31">
        <v>1472.7</v>
      </c>
      <c r="I206" s="40">
        <v>117</v>
      </c>
      <c r="J206" s="31">
        <v>0</v>
      </c>
      <c r="K206" s="31">
        <v>0</v>
      </c>
      <c r="L206" s="31">
        <v>702</v>
      </c>
      <c r="M206" s="31">
        <v>1908036</v>
      </c>
      <c r="N206" s="40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f t="shared" ref="V206:V212" si="39">J206+K206+M206+O206+Q206+S206+U206</f>
        <v>1908036</v>
      </c>
    </row>
    <row r="207" spans="1:22" s="11" customFormat="1" ht="15.75" x14ac:dyDescent="0.25">
      <c r="A207" s="21">
        <f t="shared" ref="A207:A212" si="40">A206+1</f>
        <v>65</v>
      </c>
      <c r="B207" s="64" t="s">
        <v>122</v>
      </c>
      <c r="C207" s="20">
        <v>1960</v>
      </c>
      <c r="D207" s="22" t="s">
        <v>23</v>
      </c>
      <c r="E207" s="22">
        <v>5</v>
      </c>
      <c r="F207" s="22">
        <v>4</v>
      </c>
      <c r="G207" s="31">
        <v>2636.1</v>
      </c>
      <c r="H207" s="31">
        <v>1657</v>
      </c>
      <c r="I207" s="40">
        <v>104</v>
      </c>
      <c r="J207" s="31">
        <v>0</v>
      </c>
      <c r="K207" s="31">
        <v>0</v>
      </c>
      <c r="L207" s="31">
        <v>764</v>
      </c>
      <c r="M207" s="31">
        <v>2076552</v>
      </c>
      <c r="N207" s="40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f t="shared" si="39"/>
        <v>2076552</v>
      </c>
    </row>
    <row r="208" spans="1:22" s="11" customFormat="1" ht="15.75" x14ac:dyDescent="0.25">
      <c r="A208" s="21">
        <f t="shared" si="40"/>
        <v>66</v>
      </c>
      <c r="B208" s="64" t="s">
        <v>123</v>
      </c>
      <c r="C208" s="22">
        <v>1969</v>
      </c>
      <c r="D208" s="22" t="s">
        <v>23</v>
      </c>
      <c r="E208" s="22">
        <v>5</v>
      </c>
      <c r="F208" s="22">
        <v>3</v>
      </c>
      <c r="G208" s="31">
        <v>2769.3</v>
      </c>
      <c r="H208" s="31">
        <v>1406.8</v>
      </c>
      <c r="I208" s="40">
        <v>110</v>
      </c>
      <c r="J208" s="31">
        <v>0</v>
      </c>
      <c r="K208" s="31">
        <v>0</v>
      </c>
      <c r="L208" s="31">
        <v>624</v>
      </c>
      <c r="M208" s="31">
        <v>1696032</v>
      </c>
      <c r="N208" s="40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f t="shared" si="39"/>
        <v>1696032</v>
      </c>
    </row>
    <row r="209" spans="1:22" s="11" customFormat="1" ht="15.75" x14ac:dyDescent="0.25">
      <c r="A209" s="21">
        <f t="shared" si="40"/>
        <v>67</v>
      </c>
      <c r="B209" s="64" t="s">
        <v>124</v>
      </c>
      <c r="C209" s="22">
        <v>1978</v>
      </c>
      <c r="D209" s="22" t="s">
        <v>23</v>
      </c>
      <c r="E209" s="22">
        <v>5</v>
      </c>
      <c r="F209" s="22">
        <v>4</v>
      </c>
      <c r="G209" s="31">
        <v>2695.6</v>
      </c>
      <c r="H209" s="31">
        <v>1574.8</v>
      </c>
      <c r="I209" s="40">
        <v>172</v>
      </c>
      <c r="J209" s="31">
        <v>850000</v>
      </c>
      <c r="K209" s="31">
        <v>200885</v>
      </c>
      <c r="L209" s="31">
        <v>0</v>
      </c>
      <c r="M209" s="31">
        <v>0</v>
      </c>
      <c r="N209" s="40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f t="shared" si="39"/>
        <v>1050885</v>
      </c>
    </row>
    <row r="210" spans="1:22" s="11" customFormat="1" ht="15.75" x14ac:dyDescent="0.25">
      <c r="A210" s="21">
        <f t="shared" si="40"/>
        <v>68</v>
      </c>
      <c r="B210" s="64" t="s">
        <v>104</v>
      </c>
      <c r="C210" s="22">
        <v>1984</v>
      </c>
      <c r="D210" s="22" t="s">
        <v>38</v>
      </c>
      <c r="E210" s="22">
        <v>9</v>
      </c>
      <c r="F210" s="22">
        <v>4</v>
      </c>
      <c r="G210" s="31">
        <v>6269.9</v>
      </c>
      <c r="H210" s="31">
        <v>3606.1</v>
      </c>
      <c r="I210" s="40">
        <v>248</v>
      </c>
      <c r="J210" s="31">
        <v>385000</v>
      </c>
      <c r="K210" s="31">
        <v>0</v>
      </c>
      <c r="L210" s="31">
        <v>0</v>
      </c>
      <c r="M210" s="31">
        <v>0</v>
      </c>
      <c r="N210" s="40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f t="shared" si="39"/>
        <v>385000</v>
      </c>
    </row>
    <row r="211" spans="1:22" s="11" customFormat="1" ht="31.5" x14ac:dyDescent="0.25">
      <c r="A211" s="21">
        <f t="shared" si="40"/>
        <v>69</v>
      </c>
      <c r="B211" s="64" t="s">
        <v>120</v>
      </c>
      <c r="C211" s="22">
        <v>1969</v>
      </c>
      <c r="D211" s="22" t="s">
        <v>23</v>
      </c>
      <c r="E211" s="22">
        <v>2</v>
      </c>
      <c r="F211" s="22">
        <v>2</v>
      </c>
      <c r="G211" s="31">
        <v>788.01</v>
      </c>
      <c r="H211" s="31">
        <v>710.6</v>
      </c>
      <c r="I211" s="40">
        <v>34</v>
      </c>
      <c r="J211" s="31">
        <v>0</v>
      </c>
      <c r="K211" s="31">
        <v>0</v>
      </c>
      <c r="L211" s="31">
        <v>395</v>
      </c>
      <c r="M211" s="31">
        <v>1073610</v>
      </c>
      <c r="N211" s="40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f t="shared" si="39"/>
        <v>1073610</v>
      </c>
    </row>
    <row r="212" spans="1:22" s="11" customFormat="1" ht="31.5" x14ac:dyDescent="0.25">
      <c r="A212" s="21">
        <f t="shared" si="40"/>
        <v>70</v>
      </c>
      <c r="B212" s="64" t="s">
        <v>119</v>
      </c>
      <c r="C212" s="22">
        <v>1971</v>
      </c>
      <c r="D212" s="22" t="s">
        <v>45</v>
      </c>
      <c r="E212" s="22">
        <v>2</v>
      </c>
      <c r="F212" s="22">
        <v>2</v>
      </c>
      <c r="G212" s="31">
        <v>822.01</v>
      </c>
      <c r="H212" s="31">
        <v>732.5</v>
      </c>
      <c r="I212" s="40">
        <v>37</v>
      </c>
      <c r="J212" s="31">
        <v>0</v>
      </c>
      <c r="K212" s="31">
        <v>0</v>
      </c>
      <c r="L212" s="31">
        <v>444</v>
      </c>
      <c r="M212" s="31">
        <v>1206792</v>
      </c>
      <c r="N212" s="40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f t="shared" si="39"/>
        <v>1206792</v>
      </c>
    </row>
    <row r="213" spans="1:22" s="11" customFormat="1" ht="31.5" customHeight="1" x14ac:dyDescent="0.25">
      <c r="A213" s="119" t="s">
        <v>96</v>
      </c>
      <c r="B213" s="119"/>
      <c r="C213" s="82" t="s">
        <v>21</v>
      </c>
      <c r="D213" s="82" t="s">
        <v>21</v>
      </c>
      <c r="E213" s="82" t="s">
        <v>71</v>
      </c>
      <c r="F213" s="82" t="s">
        <v>71</v>
      </c>
      <c r="G213" s="23">
        <f>SUM(G206:G212)</f>
        <v>18602.519999999997</v>
      </c>
      <c r="H213" s="23">
        <f t="shared" ref="H213:V213" si="41">SUM(H206:H212)</f>
        <v>11160.5</v>
      </c>
      <c r="I213" s="41">
        <f t="shared" si="41"/>
        <v>822</v>
      </c>
      <c r="J213" s="23">
        <f t="shared" si="41"/>
        <v>1235000</v>
      </c>
      <c r="K213" s="23">
        <f t="shared" si="41"/>
        <v>200885</v>
      </c>
      <c r="L213" s="23">
        <f t="shared" si="41"/>
        <v>2929</v>
      </c>
      <c r="M213" s="23">
        <f t="shared" si="41"/>
        <v>7961022</v>
      </c>
      <c r="N213" s="41">
        <f t="shared" si="41"/>
        <v>0</v>
      </c>
      <c r="O213" s="23">
        <f t="shared" si="41"/>
        <v>0</v>
      </c>
      <c r="P213" s="23">
        <f t="shared" si="41"/>
        <v>0</v>
      </c>
      <c r="Q213" s="23">
        <f t="shared" si="41"/>
        <v>0</v>
      </c>
      <c r="R213" s="23">
        <f t="shared" si="41"/>
        <v>0</v>
      </c>
      <c r="S213" s="23">
        <f t="shared" si="41"/>
        <v>0</v>
      </c>
      <c r="T213" s="23">
        <f t="shared" si="41"/>
        <v>0</v>
      </c>
      <c r="U213" s="23">
        <f t="shared" si="41"/>
        <v>0</v>
      </c>
      <c r="V213" s="23">
        <f t="shared" si="41"/>
        <v>9396907</v>
      </c>
    </row>
    <row r="214" spans="1:22" s="11" customFormat="1" ht="15.75" customHeight="1" x14ac:dyDescent="0.25">
      <c r="A214" s="90"/>
      <c r="B214" s="86"/>
      <c r="C214" s="78"/>
      <c r="D214" s="78"/>
      <c r="E214" s="78"/>
      <c r="F214" s="78"/>
      <c r="G214" s="78"/>
      <c r="H214" s="78"/>
      <c r="I214" s="78"/>
      <c r="J214" s="78"/>
      <c r="K214" s="78"/>
      <c r="L214" s="87" t="s">
        <v>25</v>
      </c>
      <c r="M214" s="78"/>
      <c r="N214" s="41"/>
      <c r="O214" s="78"/>
      <c r="P214" s="78"/>
      <c r="Q214" s="78"/>
      <c r="R214" s="78"/>
      <c r="S214" s="78"/>
      <c r="T214" s="78"/>
      <c r="U214" s="78"/>
      <c r="V214" s="78"/>
    </row>
    <row r="215" spans="1:22" s="6" customFormat="1" ht="15.75" x14ac:dyDescent="0.25">
      <c r="A215" s="21">
        <v>71</v>
      </c>
      <c r="B215" s="69" t="s">
        <v>203</v>
      </c>
      <c r="C215" s="16">
        <v>1974</v>
      </c>
      <c r="D215" s="57" t="s">
        <v>40</v>
      </c>
      <c r="E215" s="16">
        <v>5</v>
      </c>
      <c r="F215" s="16">
        <v>10</v>
      </c>
      <c r="G215" s="31">
        <v>7469.9</v>
      </c>
      <c r="H215" s="31">
        <v>6802.9</v>
      </c>
      <c r="I215" s="40">
        <v>356</v>
      </c>
      <c r="J215" s="31">
        <v>0</v>
      </c>
      <c r="K215" s="31">
        <v>0</v>
      </c>
      <c r="L215" s="31">
        <v>2210</v>
      </c>
      <c r="M215" s="31">
        <f>L215*2718</f>
        <v>6006780</v>
      </c>
      <c r="N215" s="40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f t="shared" ref="V215:V219" si="42">J215+K215+M215+O215+Q215+S215+U215</f>
        <v>6006780</v>
      </c>
    </row>
    <row r="216" spans="1:22" s="5" customFormat="1" ht="15.75" x14ac:dyDescent="0.25">
      <c r="A216" s="21">
        <f t="shared" ref="A216:A219" si="43">A215+1</f>
        <v>72</v>
      </c>
      <c r="B216" s="69" t="s">
        <v>202</v>
      </c>
      <c r="C216" s="16">
        <v>1976</v>
      </c>
      <c r="D216" s="57" t="s">
        <v>40</v>
      </c>
      <c r="E216" s="16">
        <v>5</v>
      </c>
      <c r="F216" s="16">
        <v>6</v>
      </c>
      <c r="G216" s="31">
        <v>4803.7</v>
      </c>
      <c r="H216" s="31">
        <v>4282.6000000000004</v>
      </c>
      <c r="I216" s="40">
        <v>126</v>
      </c>
      <c r="J216" s="31">
        <v>0</v>
      </c>
      <c r="K216" s="31">
        <v>0</v>
      </c>
      <c r="L216" s="31">
        <v>1355</v>
      </c>
      <c r="M216" s="31">
        <f>L216*2718</f>
        <v>3682890</v>
      </c>
      <c r="N216" s="40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f t="shared" si="42"/>
        <v>3682890</v>
      </c>
    </row>
    <row r="217" spans="1:22" s="5" customFormat="1" ht="31.5" x14ac:dyDescent="0.25">
      <c r="A217" s="21">
        <f t="shared" si="43"/>
        <v>73</v>
      </c>
      <c r="B217" s="69" t="s">
        <v>201</v>
      </c>
      <c r="C217" s="16">
        <v>1985</v>
      </c>
      <c r="D217" s="57" t="s">
        <v>40</v>
      </c>
      <c r="E217" s="16">
        <v>5</v>
      </c>
      <c r="F217" s="16">
        <v>12</v>
      </c>
      <c r="G217" s="31">
        <v>9023.9</v>
      </c>
      <c r="H217" s="31">
        <v>8237.2999999999993</v>
      </c>
      <c r="I217" s="40">
        <v>338</v>
      </c>
      <c r="J217" s="31">
        <v>0</v>
      </c>
      <c r="K217" s="31">
        <v>0</v>
      </c>
      <c r="L217" s="31">
        <v>2647</v>
      </c>
      <c r="M217" s="31">
        <f>L217*2718</f>
        <v>7194546</v>
      </c>
      <c r="N217" s="40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f t="shared" si="42"/>
        <v>7194546</v>
      </c>
    </row>
    <row r="218" spans="1:22" s="5" customFormat="1" ht="31.5" x14ac:dyDescent="0.25">
      <c r="A218" s="21">
        <f t="shared" si="43"/>
        <v>74</v>
      </c>
      <c r="B218" s="69" t="s">
        <v>131</v>
      </c>
      <c r="C218" s="16">
        <v>1995</v>
      </c>
      <c r="D218" s="57" t="s">
        <v>38</v>
      </c>
      <c r="E218" s="16">
        <v>5</v>
      </c>
      <c r="F218" s="16">
        <v>6</v>
      </c>
      <c r="G218" s="31">
        <v>5518.5</v>
      </c>
      <c r="H218" s="31">
        <v>4892.8</v>
      </c>
      <c r="I218" s="40">
        <v>204</v>
      </c>
      <c r="J218" s="31">
        <v>0</v>
      </c>
      <c r="K218" s="31">
        <v>0</v>
      </c>
      <c r="L218" s="31">
        <v>1496</v>
      </c>
      <c r="M218" s="31">
        <f>L218*2718</f>
        <v>4066128</v>
      </c>
      <c r="N218" s="40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f t="shared" si="42"/>
        <v>4066128</v>
      </c>
    </row>
    <row r="219" spans="1:22" s="5" customFormat="1" ht="31.5" x14ac:dyDescent="0.25">
      <c r="A219" s="21">
        <f t="shared" si="43"/>
        <v>75</v>
      </c>
      <c r="B219" s="69" t="s">
        <v>351</v>
      </c>
      <c r="C219" s="16">
        <v>1984</v>
      </c>
      <c r="D219" s="57" t="s">
        <v>40</v>
      </c>
      <c r="E219" s="16">
        <v>5</v>
      </c>
      <c r="F219" s="16">
        <v>4</v>
      </c>
      <c r="G219" s="31">
        <v>2921.8</v>
      </c>
      <c r="H219" s="31">
        <v>2597.1</v>
      </c>
      <c r="I219" s="40">
        <v>129</v>
      </c>
      <c r="J219" s="31">
        <v>0</v>
      </c>
      <c r="K219" s="31">
        <v>0</v>
      </c>
      <c r="L219" s="31">
        <v>822.37</v>
      </c>
      <c r="M219" s="31">
        <f>L219*2718</f>
        <v>2235201.66</v>
      </c>
      <c r="N219" s="40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f t="shared" si="42"/>
        <v>2235201.66</v>
      </c>
    </row>
    <row r="220" spans="1:22" s="5" customFormat="1" ht="15.75" x14ac:dyDescent="0.25">
      <c r="A220" s="126" t="s">
        <v>56</v>
      </c>
      <c r="B220" s="127"/>
      <c r="C220" s="24" t="s">
        <v>21</v>
      </c>
      <c r="D220" s="80" t="s">
        <v>21</v>
      </c>
      <c r="E220" s="24" t="s">
        <v>21</v>
      </c>
      <c r="F220" s="24" t="s">
        <v>21</v>
      </c>
      <c r="G220" s="58">
        <f>SUM(G215:G219)</f>
        <v>29737.8</v>
      </c>
      <c r="H220" s="58">
        <f t="shared" ref="H220:V220" si="44">SUM(H215:H219)</f>
        <v>26812.699999999997</v>
      </c>
      <c r="I220" s="59">
        <f t="shared" si="44"/>
        <v>1153</v>
      </c>
      <c r="J220" s="58">
        <f t="shared" si="44"/>
        <v>0</v>
      </c>
      <c r="K220" s="58">
        <f t="shared" si="44"/>
        <v>0</v>
      </c>
      <c r="L220" s="58">
        <f t="shared" si="44"/>
        <v>8530.3700000000008</v>
      </c>
      <c r="M220" s="58">
        <f t="shared" si="44"/>
        <v>23185545.66</v>
      </c>
      <c r="N220" s="59">
        <f t="shared" si="44"/>
        <v>0</v>
      </c>
      <c r="O220" s="58">
        <f t="shared" si="44"/>
        <v>0</v>
      </c>
      <c r="P220" s="58">
        <f t="shared" si="44"/>
        <v>0</v>
      </c>
      <c r="Q220" s="58">
        <f t="shared" si="44"/>
        <v>0</v>
      </c>
      <c r="R220" s="58">
        <f t="shared" si="44"/>
        <v>0</v>
      </c>
      <c r="S220" s="58">
        <f t="shared" si="44"/>
        <v>0</v>
      </c>
      <c r="T220" s="58">
        <f t="shared" si="44"/>
        <v>0</v>
      </c>
      <c r="U220" s="58">
        <f t="shared" si="44"/>
        <v>0</v>
      </c>
      <c r="V220" s="58">
        <f t="shared" si="44"/>
        <v>23185545.66</v>
      </c>
    </row>
    <row r="221" spans="1:22" s="5" customFormat="1" ht="15.75" x14ac:dyDescent="0.25">
      <c r="A221" s="91"/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 t="s">
        <v>37</v>
      </c>
      <c r="M221" s="93"/>
      <c r="N221" s="94"/>
      <c r="O221" s="93"/>
      <c r="P221" s="93"/>
      <c r="Q221" s="93"/>
      <c r="R221" s="93"/>
      <c r="S221" s="93"/>
      <c r="T221" s="93"/>
      <c r="U221" s="93"/>
      <c r="V221" s="93"/>
    </row>
    <row r="222" spans="1:22" s="5" customFormat="1" ht="31.5" x14ac:dyDescent="0.25">
      <c r="A222" s="21">
        <v>76</v>
      </c>
      <c r="B222" s="69" t="s">
        <v>73</v>
      </c>
      <c r="C222" s="16">
        <v>1969</v>
      </c>
      <c r="D222" s="57" t="s">
        <v>23</v>
      </c>
      <c r="E222" s="16">
        <v>2</v>
      </c>
      <c r="F222" s="16">
        <v>1</v>
      </c>
      <c r="G222" s="31">
        <v>554.20000000000005</v>
      </c>
      <c r="H222" s="31">
        <v>365.6</v>
      </c>
      <c r="I222" s="40">
        <v>21</v>
      </c>
      <c r="J222" s="31">
        <v>0</v>
      </c>
      <c r="K222" s="31">
        <v>0</v>
      </c>
      <c r="L222" s="31">
        <v>585.29999999999995</v>
      </c>
      <c r="M222" s="31">
        <v>1530845.4</v>
      </c>
      <c r="N222" s="40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f t="shared" ref="V222:V223" si="45">J222+K222+M222+O222+Q222+S222+U222</f>
        <v>1530845.4</v>
      </c>
    </row>
    <row r="223" spans="1:22" s="5" customFormat="1" ht="31.5" x14ac:dyDescent="0.25">
      <c r="A223" s="21">
        <f t="shared" ref="A223" si="46">A222+1</f>
        <v>77</v>
      </c>
      <c r="B223" s="69" t="s">
        <v>74</v>
      </c>
      <c r="C223" s="16">
        <v>1964</v>
      </c>
      <c r="D223" s="57" t="s">
        <v>75</v>
      </c>
      <c r="E223" s="16">
        <v>2</v>
      </c>
      <c r="F223" s="16">
        <v>1</v>
      </c>
      <c r="G223" s="31">
        <v>371.2</v>
      </c>
      <c r="H223" s="31">
        <v>282.10000000000002</v>
      </c>
      <c r="I223" s="40">
        <v>18</v>
      </c>
      <c r="J223" s="31">
        <v>0</v>
      </c>
      <c r="K223" s="31">
        <v>0</v>
      </c>
      <c r="L223" s="31">
        <v>538.20000000000005</v>
      </c>
      <c r="M223" s="31">
        <v>1462827.6</v>
      </c>
      <c r="N223" s="40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f t="shared" si="45"/>
        <v>1462827.6</v>
      </c>
    </row>
    <row r="224" spans="1:22" s="5" customFormat="1" ht="33.75" customHeight="1" x14ac:dyDescent="0.25">
      <c r="A224" s="120" t="s">
        <v>97</v>
      </c>
      <c r="B224" s="120"/>
      <c r="C224" s="24" t="s">
        <v>71</v>
      </c>
      <c r="D224" s="81" t="s">
        <v>71</v>
      </c>
      <c r="E224" s="16" t="s">
        <v>21</v>
      </c>
      <c r="F224" s="16" t="s">
        <v>21</v>
      </c>
      <c r="G224" s="44">
        <f>SUM(G222:G223)</f>
        <v>925.40000000000009</v>
      </c>
      <c r="H224" s="44">
        <f t="shared" ref="H224:V224" si="47">SUM(H222:H223)</f>
        <v>647.70000000000005</v>
      </c>
      <c r="I224" s="43">
        <f t="shared" si="47"/>
        <v>39</v>
      </c>
      <c r="J224" s="44">
        <f t="shared" si="47"/>
        <v>0</v>
      </c>
      <c r="K224" s="44">
        <f t="shared" si="47"/>
        <v>0</v>
      </c>
      <c r="L224" s="44">
        <f t="shared" si="47"/>
        <v>1123.5</v>
      </c>
      <c r="M224" s="44">
        <f t="shared" si="47"/>
        <v>2993673</v>
      </c>
      <c r="N224" s="43">
        <f t="shared" si="47"/>
        <v>0</v>
      </c>
      <c r="O224" s="44">
        <f t="shared" si="47"/>
        <v>0</v>
      </c>
      <c r="P224" s="44">
        <f t="shared" si="47"/>
        <v>0</v>
      </c>
      <c r="Q224" s="44">
        <f t="shared" si="47"/>
        <v>0</v>
      </c>
      <c r="R224" s="44">
        <f t="shared" si="47"/>
        <v>0</v>
      </c>
      <c r="S224" s="44">
        <f t="shared" si="47"/>
        <v>0</v>
      </c>
      <c r="T224" s="44">
        <f t="shared" si="47"/>
        <v>0</v>
      </c>
      <c r="U224" s="44">
        <f t="shared" si="47"/>
        <v>0</v>
      </c>
      <c r="V224" s="44">
        <f t="shared" si="47"/>
        <v>2993673</v>
      </c>
    </row>
    <row r="225" spans="1:22" s="15" customFormat="1" ht="18.75" customHeight="1" x14ac:dyDescent="0.3">
      <c r="A225" s="85"/>
      <c r="B225" s="86"/>
      <c r="C225" s="78"/>
      <c r="D225" s="78"/>
      <c r="E225" s="78"/>
      <c r="F225" s="78"/>
      <c r="G225" s="78"/>
      <c r="H225" s="78"/>
      <c r="I225" s="78"/>
      <c r="J225" s="78"/>
      <c r="K225" s="78"/>
      <c r="L225" s="87" t="s">
        <v>26</v>
      </c>
      <c r="M225" s="78"/>
      <c r="N225" s="41"/>
      <c r="O225" s="78"/>
      <c r="P225" s="78"/>
      <c r="Q225" s="78"/>
      <c r="R225" s="78"/>
      <c r="S225" s="78"/>
      <c r="T225" s="78"/>
      <c r="U225" s="78"/>
      <c r="V225" s="78"/>
    </row>
    <row r="226" spans="1:22" s="15" customFormat="1" ht="31.5" x14ac:dyDescent="0.3">
      <c r="A226" s="21">
        <v>78</v>
      </c>
      <c r="B226" s="64" t="s">
        <v>200</v>
      </c>
      <c r="C226" s="20">
        <v>1989</v>
      </c>
      <c r="D226" s="22" t="s">
        <v>43</v>
      </c>
      <c r="E226" s="20">
        <v>5</v>
      </c>
      <c r="F226" s="20">
        <v>4</v>
      </c>
      <c r="G226" s="31">
        <v>4056</v>
      </c>
      <c r="H226" s="31">
        <v>3664</v>
      </c>
      <c r="I226" s="40">
        <v>150</v>
      </c>
      <c r="J226" s="31">
        <v>1681500</v>
      </c>
      <c r="K226" s="31">
        <v>0</v>
      </c>
      <c r="L226" s="31">
        <v>0</v>
      </c>
      <c r="M226" s="31">
        <v>0</v>
      </c>
      <c r="N226" s="40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f t="shared" ref="V226:V227" si="48">J226+K226+M226+O226+Q226+S226+U226</f>
        <v>1681500</v>
      </c>
    </row>
    <row r="227" spans="1:22" s="15" customFormat="1" x14ac:dyDescent="0.3">
      <c r="A227" s="21">
        <f t="shared" ref="A227" si="49">A226+1</f>
        <v>79</v>
      </c>
      <c r="B227" s="64" t="s">
        <v>352</v>
      </c>
      <c r="C227" s="20">
        <v>1964</v>
      </c>
      <c r="D227" s="22" t="s">
        <v>42</v>
      </c>
      <c r="E227" s="20">
        <v>4</v>
      </c>
      <c r="F227" s="20">
        <v>4</v>
      </c>
      <c r="G227" s="31">
        <v>2542</v>
      </c>
      <c r="H227" s="31">
        <v>1668.7</v>
      </c>
      <c r="I227" s="40">
        <v>183</v>
      </c>
      <c r="J227" s="31">
        <v>0</v>
      </c>
      <c r="K227" s="31">
        <v>0</v>
      </c>
      <c r="L227" s="31">
        <v>1076</v>
      </c>
      <c r="M227" s="31">
        <v>2924568</v>
      </c>
      <c r="N227" s="40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f t="shared" si="48"/>
        <v>2924568</v>
      </c>
    </row>
    <row r="228" spans="1:22" s="15" customFormat="1" ht="31.5" customHeight="1" x14ac:dyDescent="0.3">
      <c r="A228" s="119" t="s">
        <v>98</v>
      </c>
      <c r="B228" s="119"/>
      <c r="C228" s="20" t="s">
        <v>71</v>
      </c>
      <c r="D228" s="22" t="s">
        <v>71</v>
      </c>
      <c r="E228" s="20" t="s">
        <v>71</v>
      </c>
      <c r="F228" s="20" t="s">
        <v>71</v>
      </c>
      <c r="G228" s="44">
        <f>SUM(G226:G227)</f>
        <v>6598</v>
      </c>
      <c r="H228" s="44">
        <f t="shared" ref="H228:V228" si="50">SUM(H226:H227)</f>
        <v>5332.7</v>
      </c>
      <c r="I228" s="43">
        <f t="shared" si="50"/>
        <v>333</v>
      </c>
      <c r="J228" s="44">
        <f t="shared" si="50"/>
        <v>1681500</v>
      </c>
      <c r="K228" s="44">
        <f t="shared" si="50"/>
        <v>0</v>
      </c>
      <c r="L228" s="44">
        <f t="shared" si="50"/>
        <v>1076</v>
      </c>
      <c r="M228" s="44">
        <f t="shared" si="50"/>
        <v>2924568</v>
      </c>
      <c r="N228" s="43">
        <f t="shared" si="50"/>
        <v>0</v>
      </c>
      <c r="O228" s="44">
        <f t="shared" si="50"/>
        <v>0</v>
      </c>
      <c r="P228" s="44">
        <f t="shared" si="50"/>
        <v>0</v>
      </c>
      <c r="Q228" s="44">
        <f t="shared" si="50"/>
        <v>0</v>
      </c>
      <c r="R228" s="44">
        <f t="shared" si="50"/>
        <v>0</v>
      </c>
      <c r="S228" s="44">
        <f t="shared" si="50"/>
        <v>0</v>
      </c>
      <c r="T228" s="44">
        <f t="shared" si="50"/>
        <v>0</v>
      </c>
      <c r="U228" s="44">
        <f t="shared" si="50"/>
        <v>0</v>
      </c>
      <c r="V228" s="44">
        <f t="shared" si="50"/>
        <v>4606068</v>
      </c>
    </row>
    <row r="229" spans="1:22" s="15" customFormat="1" ht="18.75" customHeight="1" x14ac:dyDescent="0.3">
      <c r="A229" s="85"/>
      <c r="B229" s="86"/>
      <c r="C229" s="78"/>
      <c r="D229" s="78"/>
      <c r="E229" s="78"/>
      <c r="F229" s="78"/>
      <c r="G229" s="78"/>
      <c r="H229" s="78"/>
      <c r="I229" s="78"/>
      <c r="J229" s="78"/>
      <c r="K229" s="78"/>
      <c r="L229" s="87" t="s">
        <v>27</v>
      </c>
      <c r="M229" s="78"/>
      <c r="N229" s="41"/>
      <c r="O229" s="78"/>
      <c r="P229" s="78"/>
      <c r="Q229" s="78"/>
      <c r="R229" s="78"/>
      <c r="S229" s="78"/>
      <c r="T229" s="78"/>
      <c r="U229" s="78"/>
      <c r="V229" s="78"/>
    </row>
    <row r="230" spans="1:22" s="15" customFormat="1" x14ac:dyDescent="0.3">
      <c r="A230" s="21">
        <v>80</v>
      </c>
      <c r="B230" s="63" t="s">
        <v>134</v>
      </c>
      <c r="C230" s="7">
        <v>1997</v>
      </c>
      <c r="D230" s="27" t="s">
        <v>93</v>
      </c>
      <c r="E230" s="27">
        <v>5</v>
      </c>
      <c r="F230" s="27">
        <v>6</v>
      </c>
      <c r="G230" s="31">
        <v>6620.6</v>
      </c>
      <c r="H230" s="31">
        <v>4951.1000000000004</v>
      </c>
      <c r="I230" s="40">
        <v>324</v>
      </c>
      <c r="J230" s="31">
        <v>1319650.2</v>
      </c>
      <c r="K230" s="31">
        <v>0</v>
      </c>
      <c r="L230" s="31">
        <v>1692</v>
      </c>
      <c r="M230" s="31">
        <v>4598856</v>
      </c>
      <c r="N230" s="40">
        <v>0</v>
      </c>
      <c r="O230" s="31">
        <v>0</v>
      </c>
      <c r="P230" s="31">
        <v>0</v>
      </c>
      <c r="Q230" s="31">
        <v>0</v>
      </c>
      <c r="R230" s="31">
        <v>3618</v>
      </c>
      <c r="S230" s="31">
        <v>2550690</v>
      </c>
      <c r="T230" s="31">
        <v>0</v>
      </c>
      <c r="U230" s="31">
        <v>0</v>
      </c>
      <c r="V230" s="31">
        <f>J230+K230+M230+O230+Q230+S230+U230</f>
        <v>8469196.1999999993</v>
      </c>
    </row>
    <row r="231" spans="1:22" s="15" customFormat="1" x14ac:dyDescent="0.3">
      <c r="A231" s="21">
        <f t="shared" ref="A231:A235" si="51">A230+1</f>
        <v>81</v>
      </c>
      <c r="B231" s="63" t="s">
        <v>199</v>
      </c>
      <c r="C231" s="7">
        <v>1990</v>
      </c>
      <c r="D231" s="27" t="s">
        <v>93</v>
      </c>
      <c r="E231" s="27">
        <v>5</v>
      </c>
      <c r="F231" s="27">
        <v>6</v>
      </c>
      <c r="G231" s="31">
        <v>5759.6</v>
      </c>
      <c r="H231" s="31">
        <v>4359.8999999999996</v>
      </c>
      <c r="I231" s="40">
        <v>288</v>
      </c>
      <c r="J231" s="31">
        <v>1173022.3999999999</v>
      </c>
      <c r="K231" s="31">
        <v>0</v>
      </c>
      <c r="L231" s="31">
        <v>1622</v>
      </c>
      <c r="M231" s="31">
        <v>4408596</v>
      </c>
      <c r="N231" s="40">
        <v>0</v>
      </c>
      <c r="O231" s="31">
        <v>0</v>
      </c>
      <c r="P231" s="31">
        <v>0</v>
      </c>
      <c r="Q231" s="31">
        <v>0</v>
      </c>
      <c r="R231" s="31">
        <v>3316</v>
      </c>
      <c r="S231" s="31">
        <v>2337780</v>
      </c>
      <c r="T231" s="31">
        <v>0</v>
      </c>
      <c r="U231" s="31">
        <v>0</v>
      </c>
      <c r="V231" s="31">
        <f t="shared" ref="V231:V235" si="52">J231+K231+M231+O231+Q231+S231+U231</f>
        <v>7919398.4000000004</v>
      </c>
    </row>
    <row r="232" spans="1:22" s="15" customFormat="1" x14ac:dyDescent="0.3">
      <c r="A232" s="21">
        <f t="shared" si="51"/>
        <v>82</v>
      </c>
      <c r="B232" s="63" t="s">
        <v>198</v>
      </c>
      <c r="C232" s="7">
        <v>1981</v>
      </c>
      <c r="D232" s="27" t="s">
        <v>93</v>
      </c>
      <c r="E232" s="27">
        <v>5</v>
      </c>
      <c r="F232" s="27">
        <v>4</v>
      </c>
      <c r="G232" s="31">
        <v>4067.6</v>
      </c>
      <c r="H232" s="31">
        <v>3091.4</v>
      </c>
      <c r="I232" s="40">
        <v>208</v>
      </c>
      <c r="J232" s="31">
        <v>850516.8</v>
      </c>
      <c r="K232" s="31">
        <v>0</v>
      </c>
      <c r="L232" s="31">
        <v>1057</v>
      </c>
      <c r="M232" s="31">
        <v>2872926</v>
      </c>
      <c r="N232" s="40">
        <v>0</v>
      </c>
      <c r="O232" s="31">
        <v>0</v>
      </c>
      <c r="P232" s="31">
        <v>0</v>
      </c>
      <c r="Q232" s="31">
        <v>0</v>
      </c>
      <c r="R232" s="31">
        <v>2419</v>
      </c>
      <c r="S232" s="31">
        <v>1705395</v>
      </c>
      <c r="T232" s="31">
        <v>0</v>
      </c>
      <c r="U232" s="31">
        <v>0</v>
      </c>
      <c r="V232" s="31">
        <f t="shared" si="52"/>
        <v>5428837.7999999998</v>
      </c>
    </row>
    <row r="233" spans="1:22" s="15" customFormat="1" x14ac:dyDescent="0.3">
      <c r="A233" s="21">
        <f t="shared" si="51"/>
        <v>83</v>
      </c>
      <c r="B233" s="63" t="s">
        <v>135</v>
      </c>
      <c r="C233" s="7">
        <v>1979</v>
      </c>
      <c r="D233" s="27" t="s">
        <v>93</v>
      </c>
      <c r="E233" s="27">
        <v>5</v>
      </c>
      <c r="F233" s="27">
        <v>4</v>
      </c>
      <c r="G233" s="31">
        <v>5704</v>
      </c>
      <c r="H233" s="31">
        <v>4130</v>
      </c>
      <c r="I233" s="40">
        <v>305</v>
      </c>
      <c r="J233" s="31">
        <v>1231711.3</v>
      </c>
      <c r="K233" s="31">
        <v>0</v>
      </c>
      <c r="L233" s="31">
        <v>1385</v>
      </c>
      <c r="M233" s="31">
        <v>3764430</v>
      </c>
      <c r="N233" s="40">
        <v>0</v>
      </c>
      <c r="O233" s="31">
        <v>0</v>
      </c>
      <c r="P233" s="31">
        <v>0</v>
      </c>
      <c r="Q233" s="31">
        <v>0</v>
      </c>
      <c r="R233" s="31">
        <v>3158</v>
      </c>
      <c r="S233" s="31">
        <v>2226390</v>
      </c>
      <c r="T233" s="31">
        <v>0</v>
      </c>
      <c r="U233" s="31">
        <v>0</v>
      </c>
      <c r="V233" s="31">
        <f t="shared" si="52"/>
        <v>7222531.2999999998</v>
      </c>
    </row>
    <row r="234" spans="1:22" s="15" customFormat="1" x14ac:dyDescent="0.3">
      <c r="A234" s="21">
        <f t="shared" si="51"/>
        <v>84</v>
      </c>
      <c r="B234" s="63" t="s">
        <v>136</v>
      </c>
      <c r="C234" s="7">
        <v>1986</v>
      </c>
      <c r="D234" s="27" t="s">
        <v>93</v>
      </c>
      <c r="E234" s="27">
        <v>2</v>
      </c>
      <c r="F234" s="27">
        <v>2</v>
      </c>
      <c r="G234" s="31">
        <v>1061.8</v>
      </c>
      <c r="H234" s="31">
        <v>596.79999999999995</v>
      </c>
      <c r="I234" s="40">
        <v>24</v>
      </c>
      <c r="J234" s="31">
        <v>117377.8</v>
      </c>
      <c r="K234" s="31">
        <v>0</v>
      </c>
      <c r="L234" s="31">
        <v>536</v>
      </c>
      <c r="M234" s="31">
        <v>1456848</v>
      </c>
      <c r="N234" s="40">
        <v>0</v>
      </c>
      <c r="O234" s="31">
        <v>0</v>
      </c>
      <c r="P234" s="31">
        <v>0</v>
      </c>
      <c r="Q234" s="31">
        <v>0</v>
      </c>
      <c r="R234" s="31">
        <v>706</v>
      </c>
      <c r="S234" s="31">
        <v>497730</v>
      </c>
      <c r="T234" s="31">
        <v>0</v>
      </c>
      <c r="U234" s="31">
        <v>0</v>
      </c>
      <c r="V234" s="31">
        <f t="shared" si="52"/>
        <v>2071955.8</v>
      </c>
    </row>
    <row r="235" spans="1:22" s="15" customFormat="1" x14ac:dyDescent="0.3">
      <c r="A235" s="21">
        <f t="shared" si="51"/>
        <v>85</v>
      </c>
      <c r="B235" s="63" t="s">
        <v>197</v>
      </c>
      <c r="C235" s="7">
        <v>1980</v>
      </c>
      <c r="D235" s="27" t="s">
        <v>93</v>
      </c>
      <c r="E235" s="27">
        <v>5</v>
      </c>
      <c r="F235" s="27">
        <v>4</v>
      </c>
      <c r="G235" s="31">
        <v>4214.5</v>
      </c>
      <c r="H235" s="31">
        <v>3305.6</v>
      </c>
      <c r="I235" s="40">
        <v>216</v>
      </c>
      <c r="J235" s="31">
        <v>879766.8</v>
      </c>
      <c r="K235" s="31">
        <v>0</v>
      </c>
      <c r="L235" s="31">
        <v>992</v>
      </c>
      <c r="M235" s="31">
        <v>2696256</v>
      </c>
      <c r="N235" s="40">
        <v>0</v>
      </c>
      <c r="O235" s="31">
        <v>0</v>
      </c>
      <c r="P235" s="31">
        <v>0</v>
      </c>
      <c r="Q235" s="31">
        <v>0</v>
      </c>
      <c r="R235" s="31">
        <v>2184</v>
      </c>
      <c r="S235" s="31">
        <v>1539720</v>
      </c>
      <c r="T235" s="31">
        <v>0</v>
      </c>
      <c r="U235" s="31">
        <v>0</v>
      </c>
      <c r="V235" s="31">
        <f t="shared" si="52"/>
        <v>5115742.8</v>
      </c>
    </row>
    <row r="236" spans="1:22" s="15" customFormat="1" ht="31.5" customHeight="1" x14ac:dyDescent="0.3">
      <c r="A236" s="119" t="s">
        <v>99</v>
      </c>
      <c r="B236" s="119"/>
      <c r="C236" s="7" t="s">
        <v>21</v>
      </c>
      <c r="D236" s="27" t="s">
        <v>21</v>
      </c>
      <c r="E236" s="27" t="s">
        <v>21</v>
      </c>
      <c r="F236" s="27" t="s">
        <v>21</v>
      </c>
      <c r="G236" s="44">
        <f t="shared" ref="G236:V236" si="53">SUM(G230:G235)</f>
        <v>27428.1</v>
      </c>
      <c r="H236" s="44">
        <f t="shared" si="53"/>
        <v>20434.8</v>
      </c>
      <c r="I236" s="43">
        <f t="shared" si="53"/>
        <v>1365</v>
      </c>
      <c r="J236" s="44">
        <f t="shared" si="53"/>
        <v>5572045.2999999989</v>
      </c>
      <c r="K236" s="44">
        <f t="shared" si="53"/>
        <v>0</v>
      </c>
      <c r="L236" s="44">
        <f t="shared" si="53"/>
        <v>7284</v>
      </c>
      <c r="M236" s="44">
        <f t="shared" si="53"/>
        <v>19797912</v>
      </c>
      <c r="N236" s="43">
        <f t="shared" si="53"/>
        <v>0</v>
      </c>
      <c r="O236" s="44">
        <f t="shared" si="53"/>
        <v>0</v>
      </c>
      <c r="P236" s="44">
        <f t="shared" si="53"/>
        <v>0</v>
      </c>
      <c r="Q236" s="44">
        <f t="shared" si="53"/>
        <v>0</v>
      </c>
      <c r="R236" s="44">
        <f t="shared" si="53"/>
        <v>15401</v>
      </c>
      <c r="S236" s="44">
        <f t="shared" si="53"/>
        <v>10857705</v>
      </c>
      <c r="T236" s="44">
        <f t="shared" si="53"/>
        <v>0</v>
      </c>
      <c r="U236" s="44">
        <f t="shared" si="53"/>
        <v>0</v>
      </c>
      <c r="V236" s="44">
        <f t="shared" si="53"/>
        <v>36227662.299999997</v>
      </c>
    </row>
    <row r="237" spans="1:22" s="15" customFormat="1" x14ac:dyDescent="0.3">
      <c r="A237" s="22"/>
      <c r="B237" s="88"/>
      <c r="C237" s="7"/>
      <c r="D237" s="7"/>
      <c r="E237" s="7"/>
      <c r="F237" s="7"/>
      <c r="G237" s="7"/>
      <c r="H237" s="7"/>
      <c r="I237" s="7"/>
      <c r="J237" s="7"/>
      <c r="K237" s="7"/>
      <c r="L237" s="78" t="s">
        <v>35</v>
      </c>
      <c r="M237" s="7"/>
      <c r="N237" s="95"/>
      <c r="O237" s="7"/>
      <c r="P237" s="7"/>
      <c r="Q237" s="7"/>
      <c r="R237" s="7"/>
      <c r="S237" s="7"/>
      <c r="T237" s="7"/>
      <c r="U237" s="7"/>
      <c r="V237" s="7"/>
    </row>
    <row r="238" spans="1:22" s="15" customFormat="1" x14ac:dyDescent="0.3">
      <c r="A238" s="21">
        <v>86</v>
      </c>
      <c r="B238" s="63" t="s">
        <v>196</v>
      </c>
      <c r="C238" s="7">
        <v>1987</v>
      </c>
      <c r="D238" s="22" t="s">
        <v>23</v>
      </c>
      <c r="E238" s="7">
        <v>5</v>
      </c>
      <c r="F238" s="22">
        <v>1</v>
      </c>
      <c r="G238" s="31">
        <v>2456.5</v>
      </c>
      <c r="H238" s="31">
        <v>1601.6</v>
      </c>
      <c r="I238" s="40">
        <v>214</v>
      </c>
      <c r="J238" s="31">
        <v>0</v>
      </c>
      <c r="K238" s="31">
        <v>0</v>
      </c>
      <c r="L238" s="31">
        <v>960</v>
      </c>
      <c r="M238" s="31">
        <v>2609280</v>
      </c>
      <c r="N238" s="40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f>J238+K238+M238+O238+Q238+S238+U238</f>
        <v>2609280</v>
      </c>
    </row>
    <row r="239" spans="1:22" s="15" customFormat="1" x14ac:dyDescent="0.3">
      <c r="A239" s="129" t="s">
        <v>36</v>
      </c>
      <c r="B239" s="130"/>
      <c r="C239" s="7" t="s">
        <v>21</v>
      </c>
      <c r="D239" s="22" t="s">
        <v>21</v>
      </c>
      <c r="E239" s="7" t="s">
        <v>21</v>
      </c>
      <c r="F239" s="22" t="s">
        <v>21</v>
      </c>
      <c r="G239" s="44">
        <f>SUM(G238)</f>
        <v>2456.5</v>
      </c>
      <c r="H239" s="44">
        <f t="shared" ref="H239:V239" si="54">SUM(H238)</f>
        <v>1601.6</v>
      </c>
      <c r="I239" s="43">
        <f t="shared" si="54"/>
        <v>214</v>
      </c>
      <c r="J239" s="44">
        <f t="shared" si="54"/>
        <v>0</v>
      </c>
      <c r="K239" s="44">
        <f t="shared" si="54"/>
        <v>0</v>
      </c>
      <c r="L239" s="44">
        <f t="shared" si="54"/>
        <v>960</v>
      </c>
      <c r="M239" s="44">
        <f t="shared" si="54"/>
        <v>2609280</v>
      </c>
      <c r="N239" s="43">
        <f t="shared" si="54"/>
        <v>0</v>
      </c>
      <c r="O239" s="44">
        <f t="shared" si="54"/>
        <v>0</v>
      </c>
      <c r="P239" s="44">
        <f t="shared" si="54"/>
        <v>0</v>
      </c>
      <c r="Q239" s="44">
        <f t="shared" si="54"/>
        <v>0</v>
      </c>
      <c r="R239" s="44">
        <f t="shared" si="54"/>
        <v>0</v>
      </c>
      <c r="S239" s="44">
        <f t="shared" si="54"/>
        <v>0</v>
      </c>
      <c r="T239" s="44">
        <f t="shared" si="54"/>
        <v>0</v>
      </c>
      <c r="U239" s="44">
        <f t="shared" si="54"/>
        <v>0</v>
      </c>
      <c r="V239" s="44">
        <f t="shared" si="54"/>
        <v>2609280</v>
      </c>
    </row>
    <row r="240" spans="1:22" s="15" customFormat="1" ht="18.75" customHeight="1" x14ac:dyDescent="0.3">
      <c r="A240" s="85"/>
      <c r="B240" s="86"/>
      <c r="C240" s="78"/>
      <c r="D240" s="78"/>
      <c r="E240" s="78"/>
      <c r="F240" s="78"/>
      <c r="G240" s="78"/>
      <c r="H240" s="78"/>
      <c r="I240" s="78"/>
      <c r="J240" s="78"/>
      <c r="K240" s="78"/>
      <c r="L240" s="87" t="s">
        <v>77</v>
      </c>
      <c r="M240" s="78"/>
      <c r="N240" s="41"/>
      <c r="O240" s="78"/>
      <c r="P240" s="78"/>
      <c r="Q240" s="78"/>
      <c r="R240" s="78"/>
      <c r="S240" s="78"/>
      <c r="T240" s="78"/>
      <c r="U240" s="78"/>
      <c r="V240" s="78"/>
    </row>
    <row r="241" spans="1:22" s="15" customFormat="1" x14ac:dyDescent="0.3">
      <c r="A241" s="21">
        <v>87</v>
      </c>
      <c r="B241" s="63" t="s">
        <v>137</v>
      </c>
      <c r="C241" s="7">
        <v>1969</v>
      </c>
      <c r="D241" s="22" t="s">
        <v>51</v>
      </c>
      <c r="E241" s="7">
        <v>5</v>
      </c>
      <c r="F241" s="22">
        <v>4</v>
      </c>
      <c r="G241" s="31">
        <v>2516</v>
      </c>
      <c r="H241" s="31">
        <v>1690</v>
      </c>
      <c r="I241" s="40">
        <v>68</v>
      </c>
      <c r="J241" s="31">
        <v>0</v>
      </c>
      <c r="K241" s="31">
        <v>0</v>
      </c>
      <c r="L241" s="31">
        <v>854</v>
      </c>
      <c r="M241" s="31">
        <f>L241*2718</f>
        <v>2321172</v>
      </c>
      <c r="N241" s="40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f t="shared" ref="V241:V243" si="55">J241+K241+M241+O241+Q241+S241+U241</f>
        <v>2321172</v>
      </c>
    </row>
    <row r="242" spans="1:22" s="15" customFormat="1" x14ac:dyDescent="0.3">
      <c r="A242" s="21">
        <f t="shared" ref="A242:A243" si="56">A241+1</f>
        <v>88</v>
      </c>
      <c r="B242" s="63" t="s">
        <v>138</v>
      </c>
      <c r="C242" s="7">
        <v>1989</v>
      </c>
      <c r="D242" s="22" t="s">
        <v>52</v>
      </c>
      <c r="E242" s="7">
        <v>5</v>
      </c>
      <c r="F242" s="22">
        <v>2</v>
      </c>
      <c r="G242" s="31">
        <v>1289</v>
      </c>
      <c r="H242" s="31">
        <v>798.5</v>
      </c>
      <c r="I242" s="40">
        <v>49</v>
      </c>
      <c r="J242" s="31">
        <v>0</v>
      </c>
      <c r="K242" s="31">
        <v>0</v>
      </c>
      <c r="L242" s="31">
        <v>427</v>
      </c>
      <c r="M242" s="31">
        <f>L242*2718</f>
        <v>1160586</v>
      </c>
      <c r="N242" s="40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f t="shared" si="55"/>
        <v>1160586</v>
      </c>
    </row>
    <row r="243" spans="1:22" s="15" customFormat="1" x14ac:dyDescent="0.3">
      <c r="A243" s="21">
        <f t="shared" si="56"/>
        <v>89</v>
      </c>
      <c r="B243" s="63" t="s">
        <v>353</v>
      </c>
      <c r="C243" s="20">
        <v>1988</v>
      </c>
      <c r="D243" s="22" t="s">
        <v>38</v>
      </c>
      <c r="E243" s="20">
        <v>10</v>
      </c>
      <c r="F243" s="20">
        <v>4</v>
      </c>
      <c r="G243" s="31">
        <v>8879.4</v>
      </c>
      <c r="H243" s="31">
        <v>5189.6000000000004</v>
      </c>
      <c r="I243" s="40">
        <v>235</v>
      </c>
      <c r="J243" s="31">
        <v>0</v>
      </c>
      <c r="K243" s="31">
        <v>0</v>
      </c>
      <c r="L243" s="31">
        <v>0</v>
      </c>
      <c r="M243" s="31">
        <v>0</v>
      </c>
      <c r="N243" s="40">
        <v>1</v>
      </c>
      <c r="O243" s="31">
        <v>2043973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f t="shared" si="55"/>
        <v>2043973</v>
      </c>
    </row>
    <row r="244" spans="1:22" s="15" customFormat="1" ht="31.5" customHeight="1" x14ac:dyDescent="0.3">
      <c r="A244" s="119" t="s">
        <v>100</v>
      </c>
      <c r="B244" s="119"/>
      <c r="C244" s="78" t="s">
        <v>21</v>
      </c>
      <c r="D244" s="82" t="s">
        <v>21</v>
      </c>
      <c r="E244" s="78" t="s">
        <v>21</v>
      </c>
      <c r="F244" s="82" t="s">
        <v>21</v>
      </c>
      <c r="G244" s="44">
        <f>SUM(G241:G243)</f>
        <v>12684.4</v>
      </c>
      <c r="H244" s="44">
        <f t="shared" ref="H244:V244" si="57">SUM(H241:H243)</f>
        <v>7678.1</v>
      </c>
      <c r="I244" s="43">
        <f t="shared" si="57"/>
        <v>352</v>
      </c>
      <c r="J244" s="44">
        <f t="shared" si="57"/>
        <v>0</v>
      </c>
      <c r="K244" s="44">
        <f t="shared" si="57"/>
        <v>0</v>
      </c>
      <c r="L244" s="44">
        <f t="shared" si="57"/>
        <v>1281</v>
      </c>
      <c r="M244" s="44">
        <f t="shared" si="57"/>
        <v>3481758</v>
      </c>
      <c r="N244" s="43">
        <f t="shared" si="57"/>
        <v>1</v>
      </c>
      <c r="O244" s="44">
        <f t="shared" si="57"/>
        <v>2043973</v>
      </c>
      <c r="P244" s="44">
        <f t="shared" si="57"/>
        <v>0</v>
      </c>
      <c r="Q244" s="44">
        <f t="shared" si="57"/>
        <v>0</v>
      </c>
      <c r="R244" s="44">
        <f t="shared" si="57"/>
        <v>0</v>
      </c>
      <c r="S244" s="44">
        <f t="shared" si="57"/>
        <v>0</v>
      </c>
      <c r="T244" s="44">
        <f t="shared" si="57"/>
        <v>0</v>
      </c>
      <c r="U244" s="44">
        <f t="shared" si="57"/>
        <v>0</v>
      </c>
      <c r="V244" s="44">
        <f t="shared" si="57"/>
        <v>5525731</v>
      </c>
    </row>
    <row r="245" spans="1:22" s="15" customFormat="1" ht="18.75" customHeight="1" x14ac:dyDescent="0.3">
      <c r="A245" s="78"/>
      <c r="B245" s="88"/>
      <c r="C245" s="78"/>
      <c r="D245" s="78"/>
      <c r="E245" s="78"/>
      <c r="F245" s="78"/>
      <c r="G245" s="78"/>
      <c r="H245" s="78"/>
      <c r="I245" s="78"/>
      <c r="J245" s="78"/>
      <c r="K245" s="78"/>
      <c r="L245" s="87" t="s">
        <v>68</v>
      </c>
      <c r="M245" s="78"/>
      <c r="N245" s="41"/>
      <c r="O245" s="78"/>
      <c r="P245" s="78"/>
      <c r="Q245" s="78"/>
      <c r="R245" s="78"/>
      <c r="S245" s="78"/>
      <c r="T245" s="78"/>
      <c r="U245" s="78"/>
      <c r="V245" s="78"/>
    </row>
    <row r="246" spans="1:22" s="15" customFormat="1" x14ac:dyDescent="0.3">
      <c r="A246" s="21">
        <v>90</v>
      </c>
      <c r="B246" s="63" t="s">
        <v>195</v>
      </c>
      <c r="C246" s="7">
        <v>1962</v>
      </c>
      <c r="D246" s="22" t="s">
        <v>23</v>
      </c>
      <c r="E246" s="7">
        <v>2</v>
      </c>
      <c r="F246" s="22">
        <v>2</v>
      </c>
      <c r="G246" s="31">
        <v>348.5</v>
      </c>
      <c r="H246" s="31">
        <v>227.6</v>
      </c>
      <c r="I246" s="40">
        <v>18</v>
      </c>
      <c r="J246" s="31">
        <v>0</v>
      </c>
      <c r="K246" s="31">
        <v>0</v>
      </c>
      <c r="L246" s="31">
        <v>0</v>
      </c>
      <c r="M246" s="31">
        <v>0</v>
      </c>
      <c r="N246" s="40">
        <v>0</v>
      </c>
      <c r="O246" s="31">
        <v>0</v>
      </c>
      <c r="P246" s="31">
        <v>0</v>
      </c>
      <c r="Q246" s="31">
        <v>0</v>
      </c>
      <c r="R246" s="31">
        <v>390</v>
      </c>
      <c r="S246" s="31">
        <v>274950</v>
      </c>
      <c r="T246" s="31">
        <v>0</v>
      </c>
      <c r="U246" s="31">
        <v>0</v>
      </c>
      <c r="V246" s="31">
        <f t="shared" ref="V246:V247" si="58">J246+K246+M246+O246+Q246+S246+U246</f>
        <v>274950</v>
      </c>
    </row>
    <row r="247" spans="1:22" s="15" customFormat="1" x14ac:dyDescent="0.3">
      <c r="A247" s="21">
        <v>91</v>
      </c>
      <c r="B247" s="63" t="s">
        <v>354</v>
      </c>
      <c r="C247" s="7">
        <v>1965</v>
      </c>
      <c r="D247" s="22" t="s">
        <v>67</v>
      </c>
      <c r="E247" s="7">
        <v>2</v>
      </c>
      <c r="F247" s="22">
        <v>1</v>
      </c>
      <c r="G247" s="31">
        <v>315.2</v>
      </c>
      <c r="H247" s="31">
        <v>209</v>
      </c>
      <c r="I247" s="40">
        <v>17</v>
      </c>
      <c r="J247" s="31">
        <v>0</v>
      </c>
      <c r="K247" s="31">
        <v>0</v>
      </c>
      <c r="L247" s="31">
        <v>212</v>
      </c>
      <c r="M247" s="31">
        <v>567216</v>
      </c>
      <c r="N247" s="40">
        <v>0</v>
      </c>
      <c r="O247" s="31">
        <v>0</v>
      </c>
      <c r="P247" s="31">
        <v>0</v>
      </c>
      <c r="Q247" s="31">
        <v>0</v>
      </c>
      <c r="R247" s="31">
        <v>336</v>
      </c>
      <c r="S247" s="31">
        <v>236880</v>
      </c>
      <c r="T247" s="31">
        <v>0</v>
      </c>
      <c r="U247" s="31">
        <v>0</v>
      </c>
      <c r="V247" s="31">
        <f t="shared" si="58"/>
        <v>804096</v>
      </c>
    </row>
    <row r="248" spans="1:22" s="15" customFormat="1" ht="31.5" customHeight="1" x14ac:dyDescent="0.3">
      <c r="A248" s="119" t="s">
        <v>101</v>
      </c>
      <c r="B248" s="119"/>
      <c r="C248" s="7" t="s">
        <v>71</v>
      </c>
      <c r="D248" s="22" t="s">
        <v>71</v>
      </c>
      <c r="E248" s="7" t="s">
        <v>71</v>
      </c>
      <c r="F248" s="22" t="s">
        <v>71</v>
      </c>
      <c r="G248" s="32">
        <f>SUM(G246:G247)</f>
        <v>663.7</v>
      </c>
      <c r="H248" s="32">
        <f t="shared" ref="H248:V248" si="59">SUM(H246:H247)</f>
        <v>436.6</v>
      </c>
      <c r="I248" s="37">
        <f t="shared" si="59"/>
        <v>35</v>
      </c>
      <c r="J248" s="32">
        <f t="shared" si="59"/>
        <v>0</v>
      </c>
      <c r="K248" s="32">
        <f t="shared" si="59"/>
        <v>0</v>
      </c>
      <c r="L248" s="32">
        <f t="shared" si="59"/>
        <v>212</v>
      </c>
      <c r="M248" s="32">
        <f t="shared" si="59"/>
        <v>567216</v>
      </c>
      <c r="N248" s="37">
        <f t="shared" si="59"/>
        <v>0</v>
      </c>
      <c r="O248" s="32">
        <f t="shared" si="59"/>
        <v>0</v>
      </c>
      <c r="P248" s="32">
        <f t="shared" si="59"/>
        <v>0</v>
      </c>
      <c r="Q248" s="32">
        <f t="shared" si="59"/>
        <v>0</v>
      </c>
      <c r="R248" s="32">
        <f t="shared" si="59"/>
        <v>726</v>
      </c>
      <c r="S248" s="32">
        <f t="shared" si="59"/>
        <v>511830</v>
      </c>
      <c r="T248" s="32">
        <f t="shared" si="59"/>
        <v>0</v>
      </c>
      <c r="U248" s="32">
        <f t="shared" si="59"/>
        <v>0</v>
      </c>
      <c r="V248" s="32">
        <f t="shared" si="59"/>
        <v>1079046</v>
      </c>
    </row>
    <row r="249" spans="1:22" s="15" customFormat="1" x14ac:dyDescent="0.3">
      <c r="A249" s="131" t="s">
        <v>59</v>
      </c>
      <c r="B249" s="131"/>
      <c r="C249" s="35" t="s">
        <v>21</v>
      </c>
      <c r="D249" s="34" t="s">
        <v>21</v>
      </c>
      <c r="E249" s="35" t="s">
        <v>21</v>
      </c>
      <c r="F249" s="34" t="s">
        <v>21</v>
      </c>
      <c r="G249" s="50">
        <f t="shared" ref="G249:U249" si="60">G248+G244+G239+G236+G228+G224+G220+G213+G204+G197</f>
        <v>202097.41999999998</v>
      </c>
      <c r="H249" s="50">
        <f t="shared" si="60"/>
        <v>155203.89999999997</v>
      </c>
      <c r="I249" s="51">
        <f t="shared" si="60"/>
        <v>10032</v>
      </c>
      <c r="J249" s="50">
        <f t="shared" si="60"/>
        <v>57359542.799999997</v>
      </c>
      <c r="K249" s="50">
        <f t="shared" si="60"/>
        <v>200885</v>
      </c>
      <c r="L249" s="50">
        <f t="shared" si="60"/>
        <v>61543.600000000006</v>
      </c>
      <c r="M249" s="50">
        <f t="shared" si="60"/>
        <v>170052108.25999999</v>
      </c>
      <c r="N249" s="51">
        <f t="shared" si="60"/>
        <v>2</v>
      </c>
      <c r="O249" s="50">
        <f t="shared" si="60"/>
        <v>4087946</v>
      </c>
      <c r="P249" s="50">
        <f t="shared" si="60"/>
        <v>6297.5</v>
      </c>
      <c r="Q249" s="50">
        <f t="shared" si="60"/>
        <v>4080809.16</v>
      </c>
      <c r="R249" s="50">
        <f t="shared" si="60"/>
        <v>83397.14</v>
      </c>
      <c r="S249" s="50">
        <f t="shared" si="60"/>
        <v>62586459.170000002</v>
      </c>
      <c r="T249" s="50">
        <f t="shared" si="60"/>
        <v>0</v>
      </c>
      <c r="U249" s="50">
        <f t="shared" si="60"/>
        <v>0</v>
      </c>
      <c r="V249" s="50">
        <f>V248+V244+V239+V236+V228+V224+V220+V213+V204+V197</f>
        <v>298367750.38999999</v>
      </c>
    </row>
    <row r="250" spans="1:22" s="15" customFormat="1" ht="20.25" customHeight="1" x14ac:dyDescent="0.3">
      <c r="A250" s="107"/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5" t="s">
        <v>44</v>
      </c>
      <c r="M250" s="114"/>
      <c r="N250" s="116"/>
      <c r="O250" s="114"/>
      <c r="P250" s="114"/>
      <c r="Q250" s="114"/>
      <c r="R250" s="114"/>
      <c r="S250" s="114"/>
      <c r="T250" s="114"/>
      <c r="U250" s="114"/>
      <c r="V250" s="117"/>
    </row>
    <row r="251" spans="1:22" s="15" customFormat="1" ht="18.75" customHeight="1" x14ac:dyDescent="0.3">
      <c r="A251" s="109"/>
      <c r="B251" s="68"/>
      <c r="C251" s="45"/>
      <c r="D251" s="45"/>
      <c r="E251" s="45"/>
      <c r="F251" s="45"/>
      <c r="G251" s="45"/>
      <c r="H251" s="45"/>
      <c r="I251" s="45"/>
      <c r="J251" s="45"/>
      <c r="K251" s="45"/>
      <c r="L251" s="110" t="s">
        <v>22</v>
      </c>
      <c r="M251" s="45"/>
      <c r="N251" s="54"/>
      <c r="O251" s="45"/>
      <c r="P251" s="45"/>
      <c r="Q251" s="45"/>
      <c r="R251" s="45"/>
      <c r="S251" s="45"/>
      <c r="T251" s="45"/>
      <c r="U251" s="45"/>
      <c r="V251" s="46"/>
    </row>
    <row r="252" spans="1:22" s="15" customFormat="1" x14ac:dyDescent="0.3">
      <c r="A252" s="47">
        <v>1</v>
      </c>
      <c r="B252" s="67" t="s">
        <v>141</v>
      </c>
      <c r="C252" s="52">
        <v>1996</v>
      </c>
      <c r="D252" s="53" t="s">
        <v>88</v>
      </c>
      <c r="E252" s="52">
        <v>10</v>
      </c>
      <c r="F252" s="53">
        <v>2</v>
      </c>
      <c r="G252" s="48">
        <v>5696.9</v>
      </c>
      <c r="H252" s="48">
        <v>4864.8</v>
      </c>
      <c r="I252" s="49">
        <v>347</v>
      </c>
      <c r="J252" s="48">
        <v>0</v>
      </c>
      <c r="K252" s="48">
        <v>0</v>
      </c>
      <c r="L252" s="48">
        <v>50</v>
      </c>
      <c r="M252" s="48">
        <v>0</v>
      </c>
      <c r="N252" s="49">
        <v>2</v>
      </c>
      <c r="O252" s="48">
        <v>4087946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48">
        <f t="shared" ref="V252:V301" si="61">J252+K252+M252+O252+Q252+S252+U252</f>
        <v>4087946</v>
      </c>
    </row>
    <row r="253" spans="1:22" s="15" customFormat="1" x14ac:dyDescent="0.3">
      <c r="A253" s="21">
        <f t="shared" ref="A253:A301" si="62">A252+1</f>
        <v>2</v>
      </c>
      <c r="B253" s="63" t="s">
        <v>140</v>
      </c>
      <c r="C253" s="27">
        <v>1964</v>
      </c>
      <c r="D253" s="28" t="s">
        <v>23</v>
      </c>
      <c r="E253" s="27" t="s">
        <v>32</v>
      </c>
      <c r="F253" s="28">
        <v>4</v>
      </c>
      <c r="G253" s="31">
        <v>3176.2</v>
      </c>
      <c r="H253" s="31">
        <v>2124.4</v>
      </c>
      <c r="I253" s="40">
        <v>152</v>
      </c>
      <c r="J253" s="31">
        <v>1988508</v>
      </c>
      <c r="K253" s="31">
        <v>0</v>
      </c>
      <c r="L253" s="31">
        <v>820</v>
      </c>
      <c r="M253" s="31">
        <v>2228760</v>
      </c>
      <c r="N253" s="40">
        <v>0</v>
      </c>
      <c r="O253" s="31">
        <v>0</v>
      </c>
      <c r="P253" s="31">
        <v>21</v>
      </c>
      <c r="Q253" s="31">
        <v>13608</v>
      </c>
      <c r="R253" s="31">
        <v>2160</v>
      </c>
      <c r="S253" s="31">
        <v>1620000</v>
      </c>
      <c r="T253" s="31">
        <v>0</v>
      </c>
      <c r="U253" s="31">
        <v>0</v>
      </c>
      <c r="V253" s="31">
        <f t="shared" si="61"/>
        <v>5850876</v>
      </c>
    </row>
    <row r="254" spans="1:22" s="15" customFormat="1" ht="31.5" x14ac:dyDescent="0.3">
      <c r="A254" s="21">
        <f t="shared" si="62"/>
        <v>3</v>
      </c>
      <c r="B254" s="63" t="s">
        <v>139</v>
      </c>
      <c r="C254" s="27">
        <v>1965</v>
      </c>
      <c r="D254" s="28" t="s">
        <v>23</v>
      </c>
      <c r="E254" s="27">
        <v>4</v>
      </c>
      <c r="F254" s="28">
        <v>3</v>
      </c>
      <c r="G254" s="31">
        <v>2094</v>
      </c>
      <c r="H254" s="31">
        <v>1953.2</v>
      </c>
      <c r="I254" s="40">
        <v>139</v>
      </c>
      <c r="J254" s="31">
        <v>1469110</v>
      </c>
      <c r="K254" s="31">
        <v>0</v>
      </c>
      <c r="L254" s="31">
        <v>784</v>
      </c>
      <c r="M254" s="31">
        <v>2130912</v>
      </c>
      <c r="N254" s="40">
        <v>0</v>
      </c>
      <c r="O254" s="31">
        <v>0</v>
      </c>
      <c r="P254" s="31">
        <v>634.5</v>
      </c>
      <c r="Q254" s="31">
        <v>411156</v>
      </c>
      <c r="R254" s="31">
        <v>1450</v>
      </c>
      <c r="S254" s="31">
        <v>1022250</v>
      </c>
      <c r="T254" s="31">
        <v>0</v>
      </c>
      <c r="U254" s="31">
        <v>0</v>
      </c>
      <c r="V254" s="31">
        <f t="shared" si="61"/>
        <v>5033428</v>
      </c>
    </row>
    <row r="255" spans="1:22" s="15" customFormat="1" ht="31.5" x14ac:dyDescent="0.3">
      <c r="A255" s="21">
        <f t="shared" si="62"/>
        <v>4</v>
      </c>
      <c r="B255" s="63" t="s">
        <v>194</v>
      </c>
      <c r="C255" s="27">
        <v>1965</v>
      </c>
      <c r="D255" s="28" t="s">
        <v>89</v>
      </c>
      <c r="E255" s="27">
        <v>5</v>
      </c>
      <c r="F255" s="28">
        <v>3</v>
      </c>
      <c r="G255" s="31">
        <v>2553.1</v>
      </c>
      <c r="H255" s="31">
        <v>1705.7</v>
      </c>
      <c r="I255" s="40">
        <v>122</v>
      </c>
      <c r="J255" s="31">
        <v>1728300</v>
      </c>
      <c r="K255" s="31">
        <v>0</v>
      </c>
      <c r="L255" s="31">
        <v>779</v>
      </c>
      <c r="M255" s="31">
        <v>2117322</v>
      </c>
      <c r="N255" s="40">
        <v>0</v>
      </c>
      <c r="O255" s="31">
        <v>0</v>
      </c>
      <c r="P255" s="31">
        <v>634</v>
      </c>
      <c r="Q255" s="31">
        <v>410832</v>
      </c>
      <c r="R255" s="31">
        <v>1776.3</v>
      </c>
      <c r="S255" s="31">
        <v>1252291.5</v>
      </c>
      <c r="T255" s="31">
        <v>0</v>
      </c>
      <c r="U255" s="31">
        <v>0</v>
      </c>
      <c r="V255" s="31">
        <f t="shared" si="61"/>
        <v>5508745.5</v>
      </c>
    </row>
    <row r="256" spans="1:22" s="15" customFormat="1" ht="31.5" x14ac:dyDescent="0.3">
      <c r="A256" s="21">
        <f t="shared" si="62"/>
        <v>5</v>
      </c>
      <c r="B256" s="63" t="s">
        <v>355</v>
      </c>
      <c r="C256" s="27">
        <v>1965</v>
      </c>
      <c r="D256" s="28" t="s">
        <v>89</v>
      </c>
      <c r="E256" s="27">
        <v>5</v>
      </c>
      <c r="F256" s="28">
        <v>3</v>
      </c>
      <c r="G256" s="31">
        <v>2572.4</v>
      </c>
      <c r="H256" s="31">
        <v>1731.2</v>
      </c>
      <c r="I256" s="40">
        <v>124</v>
      </c>
      <c r="J256" s="31">
        <v>816152.5</v>
      </c>
      <c r="K256" s="31">
        <v>0</v>
      </c>
      <c r="L256" s="31">
        <v>754</v>
      </c>
      <c r="M256" s="31">
        <v>2049372</v>
      </c>
      <c r="N256" s="40">
        <v>0</v>
      </c>
      <c r="O256" s="31">
        <v>0</v>
      </c>
      <c r="P256" s="31">
        <v>632</v>
      </c>
      <c r="Q256" s="31">
        <v>409536</v>
      </c>
      <c r="R256" s="31">
        <v>1800</v>
      </c>
      <c r="S256" s="31">
        <v>1269000</v>
      </c>
      <c r="T256" s="31">
        <v>0</v>
      </c>
      <c r="U256" s="31">
        <v>0</v>
      </c>
      <c r="V256" s="31">
        <f t="shared" si="61"/>
        <v>4544060.5</v>
      </c>
    </row>
    <row r="257" spans="1:22" s="15" customFormat="1" ht="31.5" x14ac:dyDescent="0.3">
      <c r="A257" s="21">
        <f t="shared" si="62"/>
        <v>6</v>
      </c>
      <c r="B257" s="63" t="s">
        <v>142</v>
      </c>
      <c r="C257" s="27">
        <v>1965</v>
      </c>
      <c r="D257" s="28" t="s">
        <v>89</v>
      </c>
      <c r="E257" s="27">
        <v>5</v>
      </c>
      <c r="F257" s="28">
        <v>3</v>
      </c>
      <c r="G257" s="31">
        <v>2635.4</v>
      </c>
      <c r="H257" s="31">
        <v>1778.1</v>
      </c>
      <c r="I257" s="40">
        <v>127</v>
      </c>
      <c r="J257" s="31">
        <v>820501</v>
      </c>
      <c r="K257" s="31">
        <v>0</v>
      </c>
      <c r="L257" s="31">
        <v>755.7</v>
      </c>
      <c r="M257" s="31">
        <v>2053992.6</v>
      </c>
      <c r="N257" s="40">
        <v>0</v>
      </c>
      <c r="O257" s="31">
        <v>0</v>
      </c>
      <c r="P257" s="31">
        <v>628.4</v>
      </c>
      <c r="Q257" s="31">
        <v>407203.2</v>
      </c>
      <c r="R257" s="31">
        <v>1798.5</v>
      </c>
      <c r="S257" s="31">
        <v>1267942.5</v>
      </c>
      <c r="T257" s="31">
        <v>0</v>
      </c>
      <c r="U257" s="31">
        <v>0</v>
      </c>
      <c r="V257" s="31">
        <f t="shared" si="61"/>
        <v>4549639.3000000007</v>
      </c>
    </row>
    <row r="258" spans="1:22" s="15" customFormat="1" ht="31.5" x14ac:dyDescent="0.3">
      <c r="A258" s="21">
        <f t="shared" si="62"/>
        <v>7</v>
      </c>
      <c r="B258" s="63" t="s">
        <v>193</v>
      </c>
      <c r="C258" s="27">
        <v>1964</v>
      </c>
      <c r="D258" s="28" t="s">
        <v>89</v>
      </c>
      <c r="E258" s="27">
        <v>5</v>
      </c>
      <c r="F258" s="28">
        <v>3</v>
      </c>
      <c r="G258" s="31">
        <v>2608.5</v>
      </c>
      <c r="H258" s="31">
        <v>1822.3</v>
      </c>
      <c r="I258" s="40">
        <v>130</v>
      </c>
      <c r="J258" s="31">
        <v>1587031</v>
      </c>
      <c r="K258" s="31">
        <v>0</v>
      </c>
      <c r="L258" s="31">
        <v>500</v>
      </c>
      <c r="M258" s="31">
        <v>1359000</v>
      </c>
      <c r="N258" s="40">
        <v>0</v>
      </c>
      <c r="O258" s="31">
        <v>0</v>
      </c>
      <c r="P258" s="31">
        <v>636</v>
      </c>
      <c r="Q258" s="31">
        <v>412128</v>
      </c>
      <c r="R258" s="31">
        <v>1650</v>
      </c>
      <c r="S258" s="31">
        <v>1237500</v>
      </c>
      <c r="T258" s="31">
        <v>0</v>
      </c>
      <c r="U258" s="31">
        <v>0</v>
      </c>
      <c r="V258" s="31">
        <f t="shared" si="61"/>
        <v>4595659</v>
      </c>
    </row>
    <row r="259" spans="1:22" s="15" customFormat="1" ht="31.5" x14ac:dyDescent="0.3">
      <c r="A259" s="21">
        <f t="shared" si="62"/>
        <v>8</v>
      </c>
      <c r="B259" s="63" t="s">
        <v>192</v>
      </c>
      <c r="C259" s="27">
        <v>1964</v>
      </c>
      <c r="D259" s="28" t="s">
        <v>23</v>
      </c>
      <c r="E259" s="27">
        <v>5</v>
      </c>
      <c r="F259" s="28">
        <v>3</v>
      </c>
      <c r="G259" s="31">
        <v>2603.1</v>
      </c>
      <c r="H259" s="31">
        <v>1734.5</v>
      </c>
      <c r="I259" s="40">
        <v>123</v>
      </c>
      <c r="J259" s="31">
        <v>995004</v>
      </c>
      <c r="K259" s="31">
        <v>0</v>
      </c>
      <c r="L259" s="31">
        <v>648.70000000000005</v>
      </c>
      <c r="M259" s="31">
        <v>1763166.6</v>
      </c>
      <c r="N259" s="40">
        <v>0</v>
      </c>
      <c r="O259" s="31">
        <v>0</v>
      </c>
      <c r="P259" s="31">
        <v>615.29999999999995</v>
      </c>
      <c r="Q259" s="31">
        <v>398714.4</v>
      </c>
      <c r="R259" s="31">
        <v>1743</v>
      </c>
      <c r="S259" s="31">
        <v>1228815</v>
      </c>
      <c r="T259" s="31">
        <v>0</v>
      </c>
      <c r="U259" s="31">
        <v>0</v>
      </c>
      <c r="V259" s="31">
        <f t="shared" si="61"/>
        <v>4385700</v>
      </c>
    </row>
    <row r="260" spans="1:22" s="15" customFormat="1" ht="31.5" x14ac:dyDescent="0.3">
      <c r="A260" s="21">
        <f t="shared" si="62"/>
        <v>9</v>
      </c>
      <c r="B260" s="63" t="s">
        <v>191</v>
      </c>
      <c r="C260" s="27">
        <v>1964</v>
      </c>
      <c r="D260" s="28" t="s">
        <v>23</v>
      </c>
      <c r="E260" s="27" t="s">
        <v>31</v>
      </c>
      <c r="F260" s="28">
        <v>3</v>
      </c>
      <c r="G260" s="31">
        <v>2168.8000000000002</v>
      </c>
      <c r="H260" s="31">
        <v>2112.6</v>
      </c>
      <c r="I260" s="40">
        <v>151</v>
      </c>
      <c r="J260" s="31">
        <v>1469110</v>
      </c>
      <c r="K260" s="31">
        <v>0</v>
      </c>
      <c r="L260" s="31">
        <v>704.8</v>
      </c>
      <c r="M260" s="31">
        <v>1915809.5</v>
      </c>
      <c r="N260" s="40">
        <v>0</v>
      </c>
      <c r="O260" s="31">
        <v>0</v>
      </c>
      <c r="P260" s="31">
        <v>640</v>
      </c>
      <c r="Q260" s="31">
        <v>414720</v>
      </c>
      <c r="R260" s="31">
        <v>1465</v>
      </c>
      <c r="S260" s="31">
        <v>1032825</v>
      </c>
      <c r="T260" s="31">
        <v>0</v>
      </c>
      <c r="U260" s="31">
        <v>0</v>
      </c>
      <c r="V260" s="31">
        <f t="shared" si="61"/>
        <v>4832464.5</v>
      </c>
    </row>
    <row r="261" spans="1:22" s="15" customFormat="1" x14ac:dyDescent="0.3">
      <c r="A261" s="21">
        <f t="shared" si="62"/>
        <v>10</v>
      </c>
      <c r="B261" s="63" t="s">
        <v>190</v>
      </c>
      <c r="C261" s="27">
        <v>1964</v>
      </c>
      <c r="D261" s="28" t="s">
        <v>23</v>
      </c>
      <c r="E261" s="27">
        <v>5</v>
      </c>
      <c r="F261" s="28">
        <v>4</v>
      </c>
      <c r="G261" s="31">
        <v>2558</v>
      </c>
      <c r="H261" s="31">
        <v>1630.8</v>
      </c>
      <c r="I261" s="40">
        <v>116</v>
      </c>
      <c r="J261" s="31">
        <v>1019580</v>
      </c>
      <c r="K261" s="31">
        <v>0</v>
      </c>
      <c r="L261" s="31">
        <v>1095</v>
      </c>
      <c r="M261" s="31">
        <v>2976210</v>
      </c>
      <c r="N261" s="40">
        <v>0</v>
      </c>
      <c r="O261" s="31">
        <v>0</v>
      </c>
      <c r="P261" s="31">
        <v>325</v>
      </c>
      <c r="Q261" s="31">
        <v>210600</v>
      </c>
      <c r="R261" s="31">
        <v>2215</v>
      </c>
      <c r="S261" s="31">
        <v>1561575</v>
      </c>
      <c r="T261" s="31">
        <v>0</v>
      </c>
      <c r="U261" s="31">
        <v>0</v>
      </c>
      <c r="V261" s="31">
        <f t="shared" si="61"/>
        <v>5767965</v>
      </c>
    </row>
    <row r="262" spans="1:22" s="15" customFormat="1" x14ac:dyDescent="0.3">
      <c r="A262" s="21">
        <f t="shared" si="62"/>
        <v>11</v>
      </c>
      <c r="B262" s="63" t="s">
        <v>189</v>
      </c>
      <c r="C262" s="27">
        <v>1964</v>
      </c>
      <c r="D262" s="28" t="s">
        <v>23</v>
      </c>
      <c r="E262" s="27">
        <v>5</v>
      </c>
      <c r="F262" s="28">
        <v>3</v>
      </c>
      <c r="G262" s="31">
        <v>2103</v>
      </c>
      <c r="H262" s="31">
        <v>1961.4</v>
      </c>
      <c r="I262" s="40">
        <v>140</v>
      </c>
      <c r="J262" s="31">
        <v>637477.5</v>
      </c>
      <c r="K262" s="31">
        <v>0</v>
      </c>
      <c r="L262" s="31">
        <v>1005</v>
      </c>
      <c r="M262" s="31">
        <v>2731590</v>
      </c>
      <c r="N262" s="40">
        <v>0</v>
      </c>
      <c r="O262" s="31">
        <v>0</v>
      </c>
      <c r="P262" s="31">
        <v>0</v>
      </c>
      <c r="Q262" s="31">
        <v>0</v>
      </c>
      <c r="R262" s="31">
        <v>1580</v>
      </c>
      <c r="S262" s="31">
        <v>1113900</v>
      </c>
      <c r="T262" s="31">
        <v>0</v>
      </c>
      <c r="U262" s="31">
        <v>0</v>
      </c>
      <c r="V262" s="31">
        <f t="shared" si="61"/>
        <v>4482967.5</v>
      </c>
    </row>
    <row r="263" spans="1:22" s="15" customFormat="1" x14ac:dyDescent="0.3">
      <c r="A263" s="21">
        <f t="shared" si="62"/>
        <v>12</v>
      </c>
      <c r="B263" s="63" t="s">
        <v>188</v>
      </c>
      <c r="C263" s="27">
        <v>1965</v>
      </c>
      <c r="D263" s="28" t="s">
        <v>23</v>
      </c>
      <c r="E263" s="27">
        <v>5</v>
      </c>
      <c r="F263" s="28">
        <v>3</v>
      </c>
      <c r="G263" s="31">
        <v>2528</v>
      </c>
      <c r="H263" s="31">
        <v>1678.2</v>
      </c>
      <c r="I263" s="40">
        <v>120</v>
      </c>
      <c r="J263" s="31">
        <v>1907390</v>
      </c>
      <c r="K263" s="31">
        <v>0</v>
      </c>
      <c r="L263" s="31">
        <v>880</v>
      </c>
      <c r="M263" s="31">
        <v>2391840</v>
      </c>
      <c r="N263" s="40">
        <v>0</v>
      </c>
      <c r="O263" s="31">
        <v>0</v>
      </c>
      <c r="P263" s="31">
        <v>20</v>
      </c>
      <c r="Q263" s="31">
        <v>12960</v>
      </c>
      <c r="R263" s="31">
        <v>1600</v>
      </c>
      <c r="S263" s="31">
        <v>1128000</v>
      </c>
      <c r="T263" s="31">
        <v>0</v>
      </c>
      <c r="U263" s="31">
        <v>0</v>
      </c>
      <c r="V263" s="31">
        <f t="shared" si="61"/>
        <v>5440190</v>
      </c>
    </row>
    <row r="264" spans="1:22" s="15" customFormat="1" x14ac:dyDescent="0.3">
      <c r="A264" s="21">
        <f t="shared" si="62"/>
        <v>13</v>
      </c>
      <c r="B264" s="63" t="s">
        <v>187</v>
      </c>
      <c r="C264" s="27">
        <v>1965</v>
      </c>
      <c r="D264" s="28" t="s">
        <v>23</v>
      </c>
      <c r="E264" s="27">
        <v>5</v>
      </c>
      <c r="F264" s="28">
        <v>3</v>
      </c>
      <c r="G264" s="31">
        <v>2529.4</v>
      </c>
      <c r="H264" s="31">
        <v>1702.8</v>
      </c>
      <c r="I264" s="40">
        <v>121</v>
      </c>
      <c r="J264" s="31">
        <v>1907390</v>
      </c>
      <c r="K264" s="31">
        <v>0</v>
      </c>
      <c r="L264" s="31">
        <v>890</v>
      </c>
      <c r="M264" s="31">
        <v>2419020</v>
      </c>
      <c r="N264" s="40">
        <v>0</v>
      </c>
      <c r="O264" s="31">
        <v>0</v>
      </c>
      <c r="P264" s="31">
        <v>20</v>
      </c>
      <c r="Q264" s="31">
        <v>12960</v>
      </c>
      <c r="R264" s="31">
        <v>1600</v>
      </c>
      <c r="S264" s="31">
        <v>1128000</v>
      </c>
      <c r="T264" s="31">
        <v>0</v>
      </c>
      <c r="U264" s="31">
        <v>0</v>
      </c>
      <c r="V264" s="31">
        <f t="shared" si="61"/>
        <v>5467370</v>
      </c>
    </row>
    <row r="265" spans="1:22" s="15" customFormat="1" x14ac:dyDescent="0.3">
      <c r="A265" s="21">
        <f t="shared" si="62"/>
        <v>14</v>
      </c>
      <c r="B265" s="63" t="s">
        <v>186</v>
      </c>
      <c r="C265" s="27">
        <v>1965</v>
      </c>
      <c r="D265" s="28" t="s">
        <v>23</v>
      </c>
      <c r="E265" s="27">
        <v>5</v>
      </c>
      <c r="F265" s="28">
        <v>3</v>
      </c>
      <c r="G265" s="31">
        <v>2136.1</v>
      </c>
      <c r="H265" s="31">
        <v>1952.7</v>
      </c>
      <c r="I265" s="40">
        <v>139</v>
      </c>
      <c r="J265" s="31">
        <v>635535</v>
      </c>
      <c r="K265" s="31">
        <v>0</v>
      </c>
      <c r="L265" s="31">
        <v>1006</v>
      </c>
      <c r="M265" s="31">
        <v>2734308</v>
      </c>
      <c r="N265" s="40">
        <v>0</v>
      </c>
      <c r="O265" s="31">
        <v>0</v>
      </c>
      <c r="P265" s="31">
        <v>0</v>
      </c>
      <c r="Q265" s="31">
        <v>0</v>
      </c>
      <c r="R265" s="31">
        <v>1600</v>
      </c>
      <c r="S265" s="31">
        <v>1128000</v>
      </c>
      <c r="T265" s="31">
        <v>0</v>
      </c>
      <c r="U265" s="31">
        <v>0</v>
      </c>
      <c r="V265" s="31">
        <f t="shared" si="61"/>
        <v>4497843</v>
      </c>
    </row>
    <row r="266" spans="1:22" s="15" customFormat="1" x14ac:dyDescent="0.3">
      <c r="A266" s="21">
        <f t="shared" si="62"/>
        <v>15</v>
      </c>
      <c r="B266" s="63" t="s">
        <v>185</v>
      </c>
      <c r="C266" s="27">
        <v>1966</v>
      </c>
      <c r="D266" s="28" t="s">
        <v>23</v>
      </c>
      <c r="E266" s="27">
        <v>5</v>
      </c>
      <c r="F266" s="28">
        <v>3</v>
      </c>
      <c r="G266" s="31">
        <v>2545.6999999999998</v>
      </c>
      <c r="H266" s="31">
        <v>1334.1</v>
      </c>
      <c r="I266" s="40">
        <v>95</v>
      </c>
      <c r="J266" s="31">
        <v>1907390</v>
      </c>
      <c r="K266" s="31">
        <v>0</v>
      </c>
      <c r="L266" s="31">
        <v>860</v>
      </c>
      <c r="M266" s="31">
        <v>2337480</v>
      </c>
      <c r="N266" s="40">
        <v>0</v>
      </c>
      <c r="O266" s="31">
        <v>0</v>
      </c>
      <c r="P266" s="31">
        <v>20</v>
      </c>
      <c r="Q266" s="31">
        <v>12960</v>
      </c>
      <c r="R266" s="31">
        <v>1620</v>
      </c>
      <c r="S266" s="31">
        <v>1142100</v>
      </c>
      <c r="T266" s="31">
        <v>0</v>
      </c>
      <c r="U266" s="31">
        <v>0</v>
      </c>
      <c r="V266" s="31">
        <f t="shared" si="61"/>
        <v>5399930</v>
      </c>
    </row>
    <row r="267" spans="1:22" s="15" customFormat="1" x14ac:dyDescent="0.3">
      <c r="A267" s="21">
        <f t="shared" si="62"/>
        <v>16</v>
      </c>
      <c r="B267" s="63" t="s">
        <v>184</v>
      </c>
      <c r="C267" s="27">
        <v>1966</v>
      </c>
      <c r="D267" s="28" t="s">
        <v>23</v>
      </c>
      <c r="E267" s="27">
        <v>5</v>
      </c>
      <c r="F267" s="28">
        <v>3</v>
      </c>
      <c r="G267" s="31">
        <v>3759</v>
      </c>
      <c r="H267" s="31">
        <v>2920.5</v>
      </c>
      <c r="I267" s="40">
        <v>208</v>
      </c>
      <c r="J267" s="31">
        <v>882190</v>
      </c>
      <c r="K267" s="31">
        <v>0</v>
      </c>
      <c r="L267" s="31">
        <v>1180</v>
      </c>
      <c r="M267" s="31">
        <v>3207240</v>
      </c>
      <c r="N267" s="40">
        <v>0</v>
      </c>
      <c r="O267" s="31">
        <v>0</v>
      </c>
      <c r="P267" s="31">
        <v>537</v>
      </c>
      <c r="Q267" s="31">
        <v>347976</v>
      </c>
      <c r="R267" s="31">
        <v>2277</v>
      </c>
      <c r="S267" s="31">
        <v>1605285</v>
      </c>
      <c r="T267" s="31">
        <v>0</v>
      </c>
      <c r="U267" s="31">
        <v>0</v>
      </c>
      <c r="V267" s="31">
        <f t="shared" si="61"/>
        <v>6042691</v>
      </c>
    </row>
    <row r="268" spans="1:22" s="15" customFormat="1" x14ac:dyDescent="0.3">
      <c r="A268" s="21">
        <f t="shared" si="62"/>
        <v>17</v>
      </c>
      <c r="B268" s="63" t="s">
        <v>183</v>
      </c>
      <c r="C268" s="27">
        <v>1966</v>
      </c>
      <c r="D268" s="28" t="s">
        <v>23</v>
      </c>
      <c r="E268" s="27">
        <v>5</v>
      </c>
      <c r="F268" s="28">
        <v>5</v>
      </c>
      <c r="G268" s="31">
        <v>3528.1</v>
      </c>
      <c r="H268" s="31">
        <v>3528.1</v>
      </c>
      <c r="I268" s="40">
        <v>252</v>
      </c>
      <c r="J268" s="31">
        <v>2920757</v>
      </c>
      <c r="K268" s="31">
        <v>0</v>
      </c>
      <c r="L268" s="31">
        <v>917.3</v>
      </c>
      <c r="M268" s="31">
        <v>2493248.5</v>
      </c>
      <c r="N268" s="40">
        <v>0</v>
      </c>
      <c r="O268" s="31">
        <v>0</v>
      </c>
      <c r="P268" s="31">
        <v>676</v>
      </c>
      <c r="Q268" s="31">
        <v>438048</v>
      </c>
      <c r="R268" s="31">
        <v>2075</v>
      </c>
      <c r="S268" s="31">
        <v>1462875</v>
      </c>
      <c r="T268" s="31">
        <v>0</v>
      </c>
      <c r="U268" s="31">
        <v>0</v>
      </c>
      <c r="V268" s="31">
        <f t="shared" si="61"/>
        <v>7314928.5</v>
      </c>
    </row>
    <row r="269" spans="1:22" s="15" customFormat="1" x14ac:dyDescent="0.3">
      <c r="A269" s="21">
        <f t="shared" si="62"/>
        <v>18</v>
      </c>
      <c r="B269" s="63" t="s">
        <v>182</v>
      </c>
      <c r="C269" s="27">
        <v>1964</v>
      </c>
      <c r="D269" s="28" t="s">
        <v>89</v>
      </c>
      <c r="E269" s="27">
        <v>5</v>
      </c>
      <c r="F269" s="28">
        <v>3</v>
      </c>
      <c r="G269" s="31">
        <v>1913.5</v>
      </c>
      <c r="H269" s="31">
        <v>1271.2</v>
      </c>
      <c r="I269" s="40">
        <v>91</v>
      </c>
      <c r="J269" s="31">
        <v>859820</v>
      </c>
      <c r="K269" s="31">
        <v>0</v>
      </c>
      <c r="L269" s="31">
        <v>497.5</v>
      </c>
      <c r="M269" s="31">
        <v>1352232.18</v>
      </c>
      <c r="N269" s="40">
        <v>0</v>
      </c>
      <c r="O269" s="31">
        <v>0</v>
      </c>
      <c r="P269" s="31">
        <v>623.9</v>
      </c>
      <c r="Q269" s="31">
        <v>404287.2</v>
      </c>
      <c r="R269" s="31">
        <v>1600.2</v>
      </c>
      <c r="S269" s="31">
        <v>1128204.45</v>
      </c>
      <c r="T269" s="31">
        <v>0</v>
      </c>
      <c r="U269" s="31">
        <v>0</v>
      </c>
      <c r="V269" s="31">
        <f t="shared" si="61"/>
        <v>3744543.83</v>
      </c>
    </row>
    <row r="270" spans="1:22" s="15" customFormat="1" x14ac:dyDescent="0.3">
      <c r="A270" s="21">
        <f t="shared" si="62"/>
        <v>19</v>
      </c>
      <c r="B270" s="63" t="s">
        <v>181</v>
      </c>
      <c r="C270" s="27">
        <v>1964</v>
      </c>
      <c r="D270" s="28" t="s">
        <v>23</v>
      </c>
      <c r="E270" s="27">
        <v>5</v>
      </c>
      <c r="F270" s="28">
        <v>4</v>
      </c>
      <c r="G270" s="31">
        <v>2502.8000000000002</v>
      </c>
      <c r="H270" s="31">
        <v>2312</v>
      </c>
      <c r="I270" s="40">
        <v>165</v>
      </c>
      <c r="J270" s="31">
        <v>803515</v>
      </c>
      <c r="K270" s="31">
        <v>0</v>
      </c>
      <c r="L270" s="31">
        <v>995</v>
      </c>
      <c r="M270" s="31">
        <v>2704410</v>
      </c>
      <c r="N270" s="40">
        <v>0</v>
      </c>
      <c r="O270" s="31">
        <v>0</v>
      </c>
      <c r="P270" s="31">
        <v>0</v>
      </c>
      <c r="Q270" s="31">
        <v>0</v>
      </c>
      <c r="R270" s="31">
        <v>1848</v>
      </c>
      <c r="S270" s="31">
        <v>1302840</v>
      </c>
      <c r="T270" s="31">
        <v>0</v>
      </c>
      <c r="U270" s="31">
        <v>0</v>
      </c>
      <c r="V270" s="31">
        <f t="shared" si="61"/>
        <v>4810765</v>
      </c>
    </row>
    <row r="271" spans="1:22" s="15" customFormat="1" x14ac:dyDescent="0.3">
      <c r="A271" s="21">
        <f t="shared" si="62"/>
        <v>20</v>
      </c>
      <c r="B271" s="63" t="s">
        <v>180</v>
      </c>
      <c r="C271" s="27">
        <v>1964</v>
      </c>
      <c r="D271" s="28" t="s">
        <v>23</v>
      </c>
      <c r="E271" s="27">
        <v>5</v>
      </c>
      <c r="F271" s="28">
        <v>3</v>
      </c>
      <c r="G271" s="31">
        <v>1968</v>
      </c>
      <c r="H271" s="31">
        <v>1291.8</v>
      </c>
      <c r="I271" s="40">
        <v>92</v>
      </c>
      <c r="J271" s="31">
        <v>1407438</v>
      </c>
      <c r="K271" s="31">
        <v>0</v>
      </c>
      <c r="L271" s="31">
        <v>560</v>
      </c>
      <c r="M271" s="31">
        <v>1522080</v>
      </c>
      <c r="N271" s="40">
        <v>0</v>
      </c>
      <c r="O271" s="31">
        <v>0</v>
      </c>
      <c r="P271" s="31">
        <v>560</v>
      </c>
      <c r="Q271" s="31">
        <v>362880</v>
      </c>
      <c r="R271" s="31">
        <v>1200</v>
      </c>
      <c r="S271" s="31">
        <v>846000</v>
      </c>
      <c r="T271" s="31">
        <v>0</v>
      </c>
      <c r="U271" s="31">
        <v>0</v>
      </c>
      <c r="V271" s="31">
        <f t="shared" si="61"/>
        <v>4138398</v>
      </c>
    </row>
    <row r="272" spans="1:22" s="15" customFormat="1" x14ac:dyDescent="0.3">
      <c r="A272" s="21">
        <f t="shared" si="62"/>
        <v>21</v>
      </c>
      <c r="B272" s="63" t="s">
        <v>179</v>
      </c>
      <c r="C272" s="27">
        <v>1965</v>
      </c>
      <c r="D272" s="28" t="s">
        <v>23</v>
      </c>
      <c r="E272" s="27">
        <v>5</v>
      </c>
      <c r="F272" s="28">
        <v>3</v>
      </c>
      <c r="G272" s="31">
        <v>1957.8</v>
      </c>
      <c r="H272" s="31">
        <v>1295</v>
      </c>
      <c r="I272" s="40">
        <v>91</v>
      </c>
      <c r="J272" s="31">
        <v>1306507</v>
      </c>
      <c r="K272" s="31">
        <v>0</v>
      </c>
      <c r="L272" s="31">
        <v>595</v>
      </c>
      <c r="M272" s="31">
        <v>1617210</v>
      </c>
      <c r="N272" s="40">
        <v>0</v>
      </c>
      <c r="O272" s="31">
        <v>0</v>
      </c>
      <c r="P272" s="31">
        <v>527.5</v>
      </c>
      <c r="Q272" s="31">
        <v>341820</v>
      </c>
      <c r="R272" s="31">
        <v>1680</v>
      </c>
      <c r="S272" s="31">
        <v>1184400</v>
      </c>
      <c r="T272" s="31">
        <v>0</v>
      </c>
      <c r="U272" s="31">
        <v>0</v>
      </c>
      <c r="V272" s="31">
        <f t="shared" si="61"/>
        <v>4449937</v>
      </c>
    </row>
    <row r="273" spans="1:22" s="15" customFormat="1" x14ac:dyDescent="0.3">
      <c r="A273" s="21">
        <f t="shared" si="62"/>
        <v>22</v>
      </c>
      <c r="B273" s="63" t="s">
        <v>178</v>
      </c>
      <c r="C273" s="27">
        <v>1974</v>
      </c>
      <c r="D273" s="28" t="s">
        <v>23</v>
      </c>
      <c r="E273" s="27">
        <v>5</v>
      </c>
      <c r="F273" s="28">
        <v>6</v>
      </c>
      <c r="G273" s="31">
        <v>5379</v>
      </c>
      <c r="H273" s="31">
        <v>3993</v>
      </c>
      <c r="I273" s="40">
        <v>285</v>
      </c>
      <c r="J273" s="31">
        <v>3042340</v>
      </c>
      <c r="K273" s="31">
        <v>0</v>
      </c>
      <c r="L273" s="31">
        <v>1150</v>
      </c>
      <c r="M273" s="31">
        <v>3125700</v>
      </c>
      <c r="N273" s="40">
        <v>0</v>
      </c>
      <c r="O273" s="31">
        <v>0</v>
      </c>
      <c r="P273" s="31">
        <v>948</v>
      </c>
      <c r="Q273" s="31">
        <v>614304</v>
      </c>
      <c r="R273" s="31">
        <v>2920</v>
      </c>
      <c r="S273" s="31">
        <v>2058600</v>
      </c>
      <c r="T273" s="31">
        <v>0</v>
      </c>
      <c r="U273" s="31">
        <v>0</v>
      </c>
      <c r="V273" s="31">
        <f t="shared" si="61"/>
        <v>8840944</v>
      </c>
    </row>
    <row r="274" spans="1:22" s="15" customFormat="1" x14ac:dyDescent="0.3">
      <c r="A274" s="21">
        <f t="shared" si="62"/>
        <v>23</v>
      </c>
      <c r="B274" s="63" t="s">
        <v>177</v>
      </c>
      <c r="C274" s="27">
        <v>1964</v>
      </c>
      <c r="D274" s="28" t="s">
        <v>23</v>
      </c>
      <c r="E274" s="27">
        <v>5</v>
      </c>
      <c r="F274" s="28">
        <v>3</v>
      </c>
      <c r="G274" s="31">
        <v>2562.3000000000002</v>
      </c>
      <c r="H274" s="31">
        <v>2214.6999999999998</v>
      </c>
      <c r="I274" s="40">
        <v>158</v>
      </c>
      <c r="J274" s="31">
        <v>803515</v>
      </c>
      <c r="K274" s="31">
        <v>0</v>
      </c>
      <c r="L274" s="31">
        <v>666.2</v>
      </c>
      <c r="M274" s="31">
        <v>1810726.2</v>
      </c>
      <c r="N274" s="40">
        <v>0</v>
      </c>
      <c r="O274" s="31">
        <v>0</v>
      </c>
      <c r="P274" s="31">
        <v>640</v>
      </c>
      <c r="Q274" s="31">
        <v>414720</v>
      </c>
      <c r="R274" s="31">
        <v>1848</v>
      </c>
      <c r="S274" s="31">
        <v>1302840</v>
      </c>
      <c r="T274" s="31">
        <v>0</v>
      </c>
      <c r="U274" s="31">
        <v>0</v>
      </c>
      <c r="V274" s="31">
        <f t="shared" si="61"/>
        <v>4331801.2</v>
      </c>
    </row>
    <row r="275" spans="1:22" s="15" customFormat="1" x14ac:dyDescent="0.3">
      <c r="A275" s="21">
        <f t="shared" si="62"/>
        <v>24</v>
      </c>
      <c r="B275" s="63" t="s">
        <v>176</v>
      </c>
      <c r="C275" s="27">
        <v>1965</v>
      </c>
      <c r="D275" s="28" t="s">
        <v>23</v>
      </c>
      <c r="E275" s="27">
        <v>5</v>
      </c>
      <c r="F275" s="28">
        <v>3</v>
      </c>
      <c r="G275" s="31">
        <v>2431.6</v>
      </c>
      <c r="H275" s="31">
        <v>2431.6</v>
      </c>
      <c r="I275" s="40">
        <v>174</v>
      </c>
      <c r="J275" s="31">
        <v>2031875</v>
      </c>
      <c r="K275" s="31">
        <v>0</v>
      </c>
      <c r="L275" s="31">
        <v>710</v>
      </c>
      <c r="M275" s="31">
        <v>1929780</v>
      </c>
      <c r="N275" s="40">
        <v>0</v>
      </c>
      <c r="O275" s="31">
        <v>0</v>
      </c>
      <c r="P275" s="31">
        <v>0</v>
      </c>
      <c r="Q275" s="31">
        <v>0</v>
      </c>
      <c r="R275" s="31">
        <v>2000</v>
      </c>
      <c r="S275" s="31">
        <v>1410000</v>
      </c>
      <c r="T275" s="31">
        <v>0</v>
      </c>
      <c r="U275" s="31">
        <v>0</v>
      </c>
      <c r="V275" s="31">
        <f t="shared" si="61"/>
        <v>5371655</v>
      </c>
    </row>
    <row r="276" spans="1:22" s="15" customFormat="1" x14ac:dyDescent="0.3">
      <c r="A276" s="21">
        <f t="shared" si="62"/>
        <v>25</v>
      </c>
      <c r="B276" s="63" t="s">
        <v>175</v>
      </c>
      <c r="C276" s="27">
        <v>1965</v>
      </c>
      <c r="D276" s="28" t="s">
        <v>67</v>
      </c>
      <c r="E276" s="27">
        <v>2</v>
      </c>
      <c r="F276" s="28">
        <v>2</v>
      </c>
      <c r="G276" s="31">
        <v>625.29999999999995</v>
      </c>
      <c r="H276" s="31">
        <v>401.2</v>
      </c>
      <c r="I276" s="40">
        <v>33</v>
      </c>
      <c r="J276" s="31">
        <v>377322</v>
      </c>
      <c r="K276" s="31">
        <v>0</v>
      </c>
      <c r="L276" s="31">
        <v>555.75</v>
      </c>
      <c r="M276" s="31">
        <v>1510528.5</v>
      </c>
      <c r="N276" s="40">
        <v>0</v>
      </c>
      <c r="O276" s="31">
        <v>0</v>
      </c>
      <c r="P276" s="31">
        <v>0</v>
      </c>
      <c r="Q276" s="31">
        <v>0</v>
      </c>
      <c r="R276" s="31">
        <v>513.70000000000005</v>
      </c>
      <c r="S276" s="31">
        <v>362158.5</v>
      </c>
      <c r="T276" s="31">
        <v>0</v>
      </c>
      <c r="U276" s="31">
        <v>0</v>
      </c>
      <c r="V276" s="31">
        <f t="shared" si="61"/>
        <v>2250009</v>
      </c>
    </row>
    <row r="277" spans="1:22" s="15" customFormat="1" x14ac:dyDescent="0.3">
      <c r="A277" s="21">
        <f t="shared" si="62"/>
        <v>26</v>
      </c>
      <c r="B277" s="63" t="s">
        <v>174</v>
      </c>
      <c r="C277" s="27">
        <v>1966</v>
      </c>
      <c r="D277" s="28" t="s">
        <v>23</v>
      </c>
      <c r="E277" s="27">
        <v>5</v>
      </c>
      <c r="F277" s="28">
        <v>3</v>
      </c>
      <c r="G277" s="31">
        <v>2433.6999999999998</v>
      </c>
      <c r="H277" s="31">
        <v>1475.3</v>
      </c>
      <c r="I277" s="40">
        <v>105</v>
      </c>
      <c r="J277" s="31">
        <v>0</v>
      </c>
      <c r="K277" s="31">
        <v>0</v>
      </c>
      <c r="L277" s="31">
        <v>852</v>
      </c>
      <c r="M277" s="31">
        <v>2315736</v>
      </c>
      <c r="N277" s="40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f t="shared" si="61"/>
        <v>2315736</v>
      </c>
    </row>
    <row r="278" spans="1:22" s="15" customFormat="1" x14ac:dyDescent="0.3">
      <c r="A278" s="21">
        <f t="shared" si="62"/>
        <v>27</v>
      </c>
      <c r="B278" s="63" t="s">
        <v>173</v>
      </c>
      <c r="C278" s="27">
        <v>1965</v>
      </c>
      <c r="D278" s="28" t="s">
        <v>23</v>
      </c>
      <c r="E278" s="27">
        <v>5</v>
      </c>
      <c r="F278" s="28">
        <v>3</v>
      </c>
      <c r="G278" s="31">
        <v>2117.4</v>
      </c>
      <c r="H278" s="31">
        <v>1408.8</v>
      </c>
      <c r="I278" s="40">
        <v>99</v>
      </c>
      <c r="J278" s="31">
        <v>831663.4</v>
      </c>
      <c r="K278" s="31">
        <v>0</v>
      </c>
      <c r="L278" s="31">
        <v>642</v>
      </c>
      <c r="M278" s="31">
        <v>1744956</v>
      </c>
      <c r="N278" s="40">
        <v>0</v>
      </c>
      <c r="O278" s="31">
        <v>0</v>
      </c>
      <c r="P278" s="31">
        <v>641.9</v>
      </c>
      <c r="Q278" s="31">
        <v>415951.2</v>
      </c>
      <c r="R278" s="31">
        <v>1886</v>
      </c>
      <c r="S278" s="31">
        <v>1329630</v>
      </c>
      <c r="T278" s="31">
        <v>0</v>
      </c>
      <c r="U278" s="31">
        <v>0</v>
      </c>
      <c r="V278" s="31">
        <f t="shared" si="61"/>
        <v>4322200.5999999996</v>
      </c>
    </row>
    <row r="279" spans="1:22" s="15" customFormat="1" x14ac:dyDescent="0.3">
      <c r="A279" s="21">
        <f t="shared" si="62"/>
        <v>28</v>
      </c>
      <c r="B279" s="63" t="s">
        <v>172</v>
      </c>
      <c r="C279" s="27">
        <v>1965</v>
      </c>
      <c r="D279" s="28" t="s">
        <v>23</v>
      </c>
      <c r="E279" s="27">
        <v>5</v>
      </c>
      <c r="F279" s="28">
        <v>3</v>
      </c>
      <c r="G279" s="31">
        <v>2582.3000000000002</v>
      </c>
      <c r="H279" s="31">
        <v>2582.3000000000002</v>
      </c>
      <c r="I279" s="40">
        <v>184</v>
      </c>
      <c r="J279" s="31">
        <v>1708290</v>
      </c>
      <c r="K279" s="31">
        <v>0</v>
      </c>
      <c r="L279" s="31">
        <v>658.2</v>
      </c>
      <c r="M279" s="31">
        <v>714136.15</v>
      </c>
      <c r="N279" s="40">
        <v>0</v>
      </c>
      <c r="O279" s="31">
        <v>0</v>
      </c>
      <c r="P279" s="31">
        <v>636.29999999999995</v>
      </c>
      <c r="Q279" s="31">
        <v>412351.56</v>
      </c>
      <c r="R279" s="31">
        <v>1638.75</v>
      </c>
      <c r="S279" s="31">
        <v>1155318.75</v>
      </c>
      <c r="T279" s="31">
        <v>0</v>
      </c>
      <c r="U279" s="31">
        <v>0</v>
      </c>
      <c r="V279" s="31">
        <f t="shared" si="61"/>
        <v>3990096.46</v>
      </c>
    </row>
    <row r="280" spans="1:22" s="15" customFormat="1" x14ac:dyDescent="0.3">
      <c r="A280" s="21">
        <f t="shared" si="62"/>
        <v>29</v>
      </c>
      <c r="B280" s="63" t="s">
        <v>171</v>
      </c>
      <c r="C280" s="27">
        <v>1964</v>
      </c>
      <c r="D280" s="28" t="s">
        <v>23</v>
      </c>
      <c r="E280" s="27">
        <v>5</v>
      </c>
      <c r="F280" s="28">
        <v>2</v>
      </c>
      <c r="G280" s="31">
        <v>1969</v>
      </c>
      <c r="H280" s="31">
        <v>1851.8</v>
      </c>
      <c r="I280" s="40">
        <v>132</v>
      </c>
      <c r="J280" s="31">
        <v>533955</v>
      </c>
      <c r="K280" s="31">
        <v>0</v>
      </c>
      <c r="L280" s="31">
        <v>745</v>
      </c>
      <c r="M280" s="31">
        <v>2024910</v>
      </c>
      <c r="N280" s="40">
        <v>0</v>
      </c>
      <c r="O280" s="31">
        <v>0</v>
      </c>
      <c r="P280" s="31">
        <v>0</v>
      </c>
      <c r="Q280" s="31">
        <v>0</v>
      </c>
      <c r="R280" s="31">
        <v>1431</v>
      </c>
      <c r="S280" s="31">
        <v>1008855</v>
      </c>
      <c r="T280" s="31">
        <v>0</v>
      </c>
      <c r="U280" s="31">
        <v>0</v>
      </c>
      <c r="V280" s="31">
        <f t="shared" si="61"/>
        <v>3567720</v>
      </c>
    </row>
    <row r="281" spans="1:22" s="15" customFormat="1" x14ac:dyDescent="0.3">
      <c r="A281" s="21">
        <f t="shared" si="62"/>
        <v>30</v>
      </c>
      <c r="B281" s="63" t="s">
        <v>170</v>
      </c>
      <c r="C281" s="27">
        <v>1966</v>
      </c>
      <c r="D281" s="28" t="s">
        <v>89</v>
      </c>
      <c r="E281" s="27">
        <v>5</v>
      </c>
      <c r="F281" s="28">
        <v>4</v>
      </c>
      <c r="G281" s="31">
        <v>3097.2</v>
      </c>
      <c r="H281" s="31">
        <v>2827.2</v>
      </c>
      <c r="I281" s="40">
        <v>202</v>
      </c>
      <c r="J281" s="31">
        <v>2920757</v>
      </c>
      <c r="K281" s="31">
        <v>0</v>
      </c>
      <c r="L281" s="31">
        <v>800</v>
      </c>
      <c r="M281" s="31">
        <v>868000</v>
      </c>
      <c r="N281" s="40">
        <v>0</v>
      </c>
      <c r="O281" s="31">
        <v>0</v>
      </c>
      <c r="P281" s="31">
        <v>676</v>
      </c>
      <c r="Q281" s="31">
        <v>438048</v>
      </c>
      <c r="R281" s="31">
        <v>2075</v>
      </c>
      <c r="S281" s="31">
        <v>1462875</v>
      </c>
      <c r="T281" s="31">
        <v>0</v>
      </c>
      <c r="U281" s="31">
        <v>0</v>
      </c>
      <c r="V281" s="31">
        <f t="shared" si="61"/>
        <v>5689680</v>
      </c>
    </row>
    <row r="282" spans="1:22" s="15" customFormat="1" x14ac:dyDescent="0.3">
      <c r="A282" s="21">
        <f t="shared" si="62"/>
        <v>31</v>
      </c>
      <c r="B282" s="63" t="s">
        <v>169</v>
      </c>
      <c r="C282" s="27">
        <v>1964</v>
      </c>
      <c r="D282" s="28" t="s">
        <v>23</v>
      </c>
      <c r="E282" s="27">
        <v>5</v>
      </c>
      <c r="F282" s="28">
        <v>2</v>
      </c>
      <c r="G282" s="31">
        <v>1848.8</v>
      </c>
      <c r="H282" s="31">
        <v>1237.7</v>
      </c>
      <c r="I282" s="40">
        <v>88</v>
      </c>
      <c r="J282" s="31">
        <v>792158.7</v>
      </c>
      <c r="K282" s="31">
        <v>0</v>
      </c>
      <c r="L282" s="31">
        <v>588.5</v>
      </c>
      <c r="M282" s="31">
        <v>1599543</v>
      </c>
      <c r="N282" s="40">
        <v>0</v>
      </c>
      <c r="O282" s="31">
        <v>0</v>
      </c>
      <c r="P282" s="31">
        <v>0</v>
      </c>
      <c r="Q282" s="31">
        <v>0</v>
      </c>
      <c r="R282" s="31">
        <v>2600</v>
      </c>
      <c r="S282" s="31">
        <v>1833000</v>
      </c>
      <c r="T282" s="31">
        <v>0</v>
      </c>
      <c r="U282" s="31">
        <v>0</v>
      </c>
      <c r="V282" s="31">
        <f t="shared" si="61"/>
        <v>4224701.7</v>
      </c>
    </row>
    <row r="283" spans="1:22" s="15" customFormat="1" x14ac:dyDescent="0.3">
      <c r="A283" s="21">
        <f t="shared" si="62"/>
        <v>32</v>
      </c>
      <c r="B283" s="63" t="s">
        <v>168</v>
      </c>
      <c r="C283" s="27">
        <v>1964</v>
      </c>
      <c r="D283" s="28" t="s">
        <v>23</v>
      </c>
      <c r="E283" s="27">
        <v>5</v>
      </c>
      <c r="F283" s="28">
        <v>4</v>
      </c>
      <c r="G283" s="31">
        <v>3677</v>
      </c>
      <c r="H283" s="31">
        <v>3388</v>
      </c>
      <c r="I283" s="40">
        <v>242</v>
      </c>
      <c r="J283" s="31">
        <v>2439220</v>
      </c>
      <c r="K283" s="31">
        <v>0</v>
      </c>
      <c r="L283" s="31">
        <v>990</v>
      </c>
      <c r="M283" s="31">
        <v>290820</v>
      </c>
      <c r="N283" s="40">
        <v>0</v>
      </c>
      <c r="O283" s="31">
        <v>0</v>
      </c>
      <c r="P283" s="31">
        <v>0</v>
      </c>
      <c r="Q283" s="31">
        <v>28512</v>
      </c>
      <c r="R283" s="31">
        <v>2655</v>
      </c>
      <c r="S283" s="31">
        <v>1871775</v>
      </c>
      <c r="T283" s="31">
        <v>0</v>
      </c>
      <c r="U283" s="31">
        <v>0</v>
      </c>
      <c r="V283" s="31">
        <f t="shared" si="61"/>
        <v>4630327</v>
      </c>
    </row>
    <row r="284" spans="1:22" s="15" customFormat="1" x14ac:dyDescent="0.3">
      <c r="A284" s="21">
        <f t="shared" si="62"/>
        <v>33</v>
      </c>
      <c r="B284" s="63" t="s">
        <v>358</v>
      </c>
      <c r="C284" s="27">
        <v>1964</v>
      </c>
      <c r="D284" s="28" t="s">
        <v>89</v>
      </c>
      <c r="E284" s="27">
        <v>5</v>
      </c>
      <c r="F284" s="28">
        <v>3</v>
      </c>
      <c r="G284" s="31">
        <v>3139.4</v>
      </c>
      <c r="H284" s="31">
        <v>2963.3</v>
      </c>
      <c r="I284" s="40">
        <v>211</v>
      </c>
      <c r="J284" s="31">
        <v>1576375</v>
      </c>
      <c r="K284" s="31">
        <v>0</v>
      </c>
      <c r="L284" s="31">
        <v>767</v>
      </c>
      <c r="M284" s="31">
        <v>2084706</v>
      </c>
      <c r="N284" s="40">
        <v>0</v>
      </c>
      <c r="O284" s="31">
        <v>0</v>
      </c>
      <c r="P284" s="31">
        <v>0</v>
      </c>
      <c r="Q284" s="31">
        <v>0</v>
      </c>
      <c r="R284" s="31">
        <v>1780</v>
      </c>
      <c r="S284" s="31">
        <v>1254900</v>
      </c>
      <c r="T284" s="31">
        <v>0</v>
      </c>
      <c r="U284" s="31">
        <v>0</v>
      </c>
      <c r="V284" s="31">
        <f t="shared" si="61"/>
        <v>4915981</v>
      </c>
    </row>
    <row r="285" spans="1:22" s="15" customFormat="1" x14ac:dyDescent="0.3">
      <c r="A285" s="21">
        <f t="shared" si="62"/>
        <v>34</v>
      </c>
      <c r="B285" s="63" t="s">
        <v>357</v>
      </c>
      <c r="C285" s="27">
        <v>1964</v>
      </c>
      <c r="D285" s="28" t="s">
        <v>23</v>
      </c>
      <c r="E285" s="27">
        <v>5</v>
      </c>
      <c r="F285" s="28">
        <v>3</v>
      </c>
      <c r="G285" s="31">
        <v>2522.8000000000002</v>
      </c>
      <c r="H285" s="31">
        <v>2346.6999999999998</v>
      </c>
      <c r="I285" s="40">
        <v>167</v>
      </c>
      <c r="J285" s="31">
        <v>1703789</v>
      </c>
      <c r="K285" s="31">
        <v>0</v>
      </c>
      <c r="L285" s="31">
        <v>767</v>
      </c>
      <c r="M285" s="31">
        <v>2084706</v>
      </c>
      <c r="N285" s="40">
        <v>0</v>
      </c>
      <c r="O285" s="31">
        <v>0</v>
      </c>
      <c r="P285" s="31">
        <v>0</v>
      </c>
      <c r="Q285" s="31">
        <v>0</v>
      </c>
      <c r="R285" s="31">
        <v>1778</v>
      </c>
      <c r="S285" s="31">
        <v>1253490</v>
      </c>
      <c r="T285" s="31">
        <v>0</v>
      </c>
      <c r="U285" s="31">
        <v>0</v>
      </c>
      <c r="V285" s="31">
        <f t="shared" si="61"/>
        <v>5041985</v>
      </c>
    </row>
    <row r="286" spans="1:22" s="15" customFormat="1" x14ac:dyDescent="0.3">
      <c r="A286" s="21">
        <f t="shared" si="62"/>
        <v>35</v>
      </c>
      <c r="B286" s="63" t="s">
        <v>356</v>
      </c>
      <c r="C286" s="27">
        <v>1964</v>
      </c>
      <c r="D286" s="28" t="s">
        <v>23</v>
      </c>
      <c r="E286" s="27">
        <v>5</v>
      </c>
      <c r="F286" s="28">
        <v>3</v>
      </c>
      <c r="G286" s="31">
        <v>2566.6999999999998</v>
      </c>
      <c r="H286" s="31">
        <v>2340.6</v>
      </c>
      <c r="I286" s="40">
        <v>167</v>
      </c>
      <c r="J286" s="31">
        <v>1708382</v>
      </c>
      <c r="K286" s="31">
        <v>0</v>
      </c>
      <c r="L286" s="31">
        <v>780</v>
      </c>
      <c r="M286" s="31">
        <v>2120040</v>
      </c>
      <c r="N286" s="40">
        <v>0</v>
      </c>
      <c r="O286" s="31">
        <v>0</v>
      </c>
      <c r="P286" s="31">
        <v>0</v>
      </c>
      <c r="Q286" s="31">
        <v>0</v>
      </c>
      <c r="R286" s="31">
        <v>1767</v>
      </c>
      <c r="S286" s="31">
        <v>1245735</v>
      </c>
      <c r="T286" s="31">
        <v>0</v>
      </c>
      <c r="U286" s="31">
        <v>0</v>
      </c>
      <c r="V286" s="31">
        <f t="shared" si="61"/>
        <v>5074157</v>
      </c>
    </row>
    <row r="287" spans="1:22" s="15" customFormat="1" x14ac:dyDescent="0.3">
      <c r="A287" s="21">
        <f t="shared" si="62"/>
        <v>36</v>
      </c>
      <c r="B287" s="63" t="s">
        <v>359</v>
      </c>
      <c r="C287" s="27">
        <v>1964</v>
      </c>
      <c r="D287" s="28" t="s">
        <v>23</v>
      </c>
      <c r="E287" s="27">
        <v>4</v>
      </c>
      <c r="F287" s="28">
        <v>3</v>
      </c>
      <c r="G287" s="31">
        <v>2415.9</v>
      </c>
      <c r="H287" s="31">
        <v>1485.5</v>
      </c>
      <c r="I287" s="40">
        <v>106</v>
      </c>
      <c r="J287" s="31">
        <v>789425</v>
      </c>
      <c r="K287" s="31">
        <v>0</v>
      </c>
      <c r="L287" s="31">
        <v>804.8</v>
      </c>
      <c r="M287" s="31">
        <v>2187446.4</v>
      </c>
      <c r="N287" s="40">
        <v>0</v>
      </c>
      <c r="O287" s="31">
        <v>0</v>
      </c>
      <c r="P287" s="31">
        <v>804.8</v>
      </c>
      <c r="Q287" s="31">
        <v>521510.40000000002</v>
      </c>
      <c r="R287" s="31">
        <v>1668.2</v>
      </c>
      <c r="S287" s="31">
        <v>1176081</v>
      </c>
      <c r="T287" s="31">
        <v>0</v>
      </c>
      <c r="U287" s="31">
        <v>0</v>
      </c>
      <c r="V287" s="31">
        <f t="shared" si="61"/>
        <v>4674462.8</v>
      </c>
    </row>
    <row r="288" spans="1:22" s="15" customFormat="1" x14ac:dyDescent="0.3">
      <c r="A288" s="21">
        <f t="shared" si="62"/>
        <v>37</v>
      </c>
      <c r="B288" s="63" t="s">
        <v>360</v>
      </c>
      <c r="C288" s="27">
        <v>1956</v>
      </c>
      <c r="D288" s="28" t="s">
        <v>67</v>
      </c>
      <c r="E288" s="27">
        <v>2</v>
      </c>
      <c r="F288" s="28">
        <v>2</v>
      </c>
      <c r="G288" s="31">
        <v>819.8</v>
      </c>
      <c r="H288" s="31">
        <v>756.1</v>
      </c>
      <c r="I288" s="40">
        <v>54</v>
      </c>
      <c r="J288" s="31">
        <v>568627</v>
      </c>
      <c r="K288" s="31">
        <v>0</v>
      </c>
      <c r="L288" s="31">
        <v>750</v>
      </c>
      <c r="M288" s="31">
        <v>2038500</v>
      </c>
      <c r="N288" s="40">
        <v>0</v>
      </c>
      <c r="O288" s="31">
        <v>0</v>
      </c>
      <c r="P288" s="31">
        <v>283</v>
      </c>
      <c r="Q288" s="31">
        <v>183384</v>
      </c>
      <c r="R288" s="31">
        <v>640</v>
      </c>
      <c r="S288" s="31">
        <v>451200</v>
      </c>
      <c r="T288" s="31">
        <v>0</v>
      </c>
      <c r="U288" s="31">
        <v>0</v>
      </c>
      <c r="V288" s="31">
        <f t="shared" si="61"/>
        <v>3241711</v>
      </c>
    </row>
    <row r="289" spans="1:22" s="15" customFormat="1" x14ac:dyDescent="0.3">
      <c r="A289" s="21">
        <f t="shared" si="62"/>
        <v>38</v>
      </c>
      <c r="B289" s="63" t="s">
        <v>361</v>
      </c>
      <c r="C289" s="27">
        <v>1966</v>
      </c>
      <c r="D289" s="28" t="s">
        <v>90</v>
      </c>
      <c r="E289" s="27">
        <v>5</v>
      </c>
      <c r="F289" s="28">
        <v>1</v>
      </c>
      <c r="G289" s="31">
        <v>1111.5999999999999</v>
      </c>
      <c r="H289" s="31">
        <v>747.9</v>
      </c>
      <c r="I289" s="40">
        <v>53</v>
      </c>
      <c r="J289" s="31">
        <v>101621.5</v>
      </c>
      <c r="K289" s="31">
        <v>0</v>
      </c>
      <c r="L289" s="31">
        <v>274.2</v>
      </c>
      <c r="M289" s="31">
        <v>745275.6</v>
      </c>
      <c r="N289" s="40">
        <v>0</v>
      </c>
      <c r="O289" s="31">
        <v>0</v>
      </c>
      <c r="P289" s="31">
        <v>274.2</v>
      </c>
      <c r="Q289" s="31">
        <v>177681.6</v>
      </c>
      <c r="R289" s="31">
        <v>750</v>
      </c>
      <c r="S289" s="31">
        <v>528750</v>
      </c>
      <c r="T289" s="31">
        <v>0</v>
      </c>
      <c r="U289" s="31">
        <v>0</v>
      </c>
      <c r="V289" s="31">
        <f t="shared" si="61"/>
        <v>1553328.7</v>
      </c>
    </row>
    <row r="290" spans="1:22" s="15" customFormat="1" x14ac:dyDescent="0.3">
      <c r="A290" s="21">
        <f t="shared" si="62"/>
        <v>39</v>
      </c>
      <c r="B290" s="63" t="s">
        <v>145</v>
      </c>
      <c r="C290" s="27">
        <v>1940</v>
      </c>
      <c r="D290" s="28" t="s">
        <v>23</v>
      </c>
      <c r="E290" s="27">
        <v>2</v>
      </c>
      <c r="F290" s="28">
        <v>1</v>
      </c>
      <c r="G290" s="31">
        <v>483.1</v>
      </c>
      <c r="H290" s="31">
        <v>293.60000000000002</v>
      </c>
      <c r="I290" s="40">
        <v>24</v>
      </c>
      <c r="J290" s="31">
        <v>362693.1</v>
      </c>
      <c r="K290" s="31">
        <v>0</v>
      </c>
      <c r="L290" s="31">
        <v>330.2</v>
      </c>
      <c r="M290" s="31">
        <v>897483.6</v>
      </c>
      <c r="N290" s="40">
        <v>0</v>
      </c>
      <c r="O290" s="31">
        <v>0</v>
      </c>
      <c r="P290" s="31">
        <v>0</v>
      </c>
      <c r="Q290" s="31">
        <v>0</v>
      </c>
      <c r="R290" s="31">
        <v>1015.7</v>
      </c>
      <c r="S290" s="31">
        <v>716068.5</v>
      </c>
      <c r="T290" s="31">
        <v>0</v>
      </c>
      <c r="U290" s="31">
        <v>0</v>
      </c>
      <c r="V290" s="31">
        <f t="shared" si="61"/>
        <v>1976245.2</v>
      </c>
    </row>
    <row r="291" spans="1:22" s="15" customFormat="1" x14ac:dyDescent="0.3">
      <c r="A291" s="21">
        <f t="shared" si="62"/>
        <v>40</v>
      </c>
      <c r="B291" s="63" t="s">
        <v>144</v>
      </c>
      <c r="C291" s="27">
        <v>1964</v>
      </c>
      <c r="D291" s="28" t="s">
        <v>23</v>
      </c>
      <c r="E291" s="27">
        <v>4</v>
      </c>
      <c r="F291" s="28">
        <v>2</v>
      </c>
      <c r="G291" s="31">
        <v>1506.5</v>
      </c>
      <c r="H291" s="31">
        <v>1489.9</v>
      </c>
      <c r="I291" s="40">
        <v>106</v>
      </c>
      <c r="J291" s="31">
        <v>976495</v>
      </c>
      <c r="K291" s="31">
        <v>0</v>
      </c>
      <c r="L291" s="31">
        <v>489.6</v>
      </c>
      <c r="M291" s="31">
        <v>1330759.8999999999</v>
      </c>
      <c r="N291" s="40">
        <v>0</v>
      </c>
      <c r="O291" s="31">
        <v>0</v>
      </c>
      <c r="P291" s="31">
        <v>248</v>
      </c>
      <c r="Q291" s="31">
        <v>160704</v>
      </c>
      <c r="R291" s="31">
        <v>1043</v>
      </c>
      <c r="S291" s="31">
        <v>735315</v>
      </c>
      <c r="T291" s="31">
        <v>0</v>
      </c>
      <c r="U291" s="31">
        <v>0</v>
      </c>
      <c r="V291" s="31">
        <f t="shared" si="61"/>
        <v>3203273.9</v>
      </c>
    </row>
    <row r="292" spans="1:22" s="15" customFormat="1" x14ac:dyDescent="0.3">
      <c r="A292" s="21">
        <f t="shared" si="62"/>
        <v>41</v>
      </c>
      <c r="B292" s="63" t="s">
        <v>143</v>
      </c>
      <c r="C292" s="27">
        <v>1965</v>
      </c>
      <c r="D292" s="28" t="s">
        <v>23</v>
      </c>
      <c r="E292" s="27">
        <v>5</v>
      </c>
      <c r="F292" s="28">
        <v>3</v>
      </c>
      <c r="G292" s="31">
        <v>2539.3000000000002</v>
      </c>
      <c r="H292" s="31">
        <v>1676.2</v>
      </c>
      <c r="I292" s="40">
        <v>119</v>
      </c>
      <c r="J292" s="31">
        <v>1663980</v>
      </c>
      <c r="K292" s="31">
        <v>0</v>
      </c>
      <c r="L292" s="31">
        <v>701.32</v>
      </c>
      <c r="M292" s="31">
        <v>1906187.76</v>
      </c>
      <c r="N292" s="40">
        <v>0</v>
      </c>
      <c r="O292" s="31">
        <v>0</v>
      </c>
      <c r="P292" s="31">
        <v>735</v>
      </c>
      <c r="Q292" s="31">
        <v>476280</v>
      </c>
      <c r="R292" s="31">
        <v>1748</v>
      </c>
      <c r="S292" s="31">
        <v>1232340</v>
      </c>
      <c r="T292" s="31">
        <v>0</v>
      </c>
      <c r="U292" s="31">
        <v>0</v>
      </c>
      <c r="V292" s="31">
        <f t="shared" si="61"/>
        <v>5278787.76</v>
      </c>
    </row>
    <row r="293" spans="1:22" s="15" customFormat="1" x14ac:dyDescent="0.3">
      <c r="A293" s="21">
        <f t="shared" si="62"/>
        <v>42</v>
      </c>
      <c r="B293" s="63" t="s">
        <v>362</v>
      </c>
      <c r="C293" s="27">
        <v>1964</v>
      </c>
      <c r="D293" s="28" t="s">
        <v>23</v>
      </c>
      <c r="E293" s="27">
        <v>4</v>
      </c>
      <c r="F293" s="28">
        <v>2</v>
      </c>
      <c r="G293" s="31">
        <v>1667.8</v>
      </c>
      <c r="H293" s="31">
        <v>1575.6</v>
      </c>
      <c r="I293" s="40">
        <v>112</v>
      </c>
      <c r="J293" s="31">
        <v>1911470</v>
      </c>
      <c r="K293" s="31">
        <v>0</v>
      </c>
      <c r="L293" s="31">
        <v>542.04</v>
      </c>
      <c r="M293" s="31">
        <v>1473264.72</v>
      </c>
      <c r="N293" s="40">
        <v>0</v>
      </c>
      <c r="O293" s="31">
        <v>0</v>
      </c>
      <c r="P293" s="31">
        <v>850</v>
      </c>
      <c r="Q293" s="31">
        <v>550800</v>
      </c>
      <c r="R293" s="31">
        <v>2447</v>
      </c>
      <c r="S293" s="31">
        <v>1725135</v>
      </c>
      <c r="T293" s="31">
        <v>0</v>
      </c>
      <c r="U293" s="31">
        <v>0</v>
      </c>
      <c r="V293" s="31">
        <f t="shared" si="61"/>
        <v>5660669.7199999997</v>
      </c>
    </row>
    <row r="294" spans="1:22" s="15" customFormat="1" x14ac:dyDescent="0.3">
      <c r="A294" s="21">
        <f t="shared" si="62"/>
        <v>43</v>
      </c>
      <c r="B294" s="63" t="s">
        <v>167</v>
      </c>
      <c r="C294" s="27">
        <v>1965</v>
      </c>
      <c r="D294" s="28" t="s">
        <v>90</v>
      </c>
      <c r="E294" s="27">
        <v>5</v>
      </c>
      <c r="F294" s="28">
        <v>3</v>
      </c>
      <c r="G294" s="31">
        <v>2549.8000000000002</v>
      </c>
      <c r="H294" s="31">
        <v>1975.3</v>
      </c>
      <c r="I294" s="40">
        <v>141</v>
      </c>
      <c r="J294" s="31">
        <v>292180.5</v>
      </c>
      <c r="K294" s="31">
        <v>0</v>
      </c>
      <c r="L294" s="31">
        <v>687.1</v>
      </c>
      <c r="M294" s="31">
        <v>1867537.8</v>
      </c>
      <c r="N294" s="40">
        <v>0</v>
      </c>
      <c r="O294" s="31">
        <v>0</v>
      </c>
      <c r="P294" s="31">
        <v>687</v>
      </c>
      <c r="Q294" s="31">
        <v>445176</v>
      </c>
      <c r="R294" s="31">
        <v>2030.72</v>
      </c>
      <c r="S294" s="31">
        <v>1431657.6</v>
      </c>
      <c r="T294" s="31">
        <v>0</v>
      </c>
      <c r="U294" s="31">
        <v>0</v>
      </c>
      <c r="V294" s="31">
        <f t="shared" si="61"/>
        <v>4036551.9</v>
      </c>
    </row>
    <row r="295" spans="1:22" s="15" customFormat="1" x14ac:dyDescent="0.3">
      <c r="A295" s="21">
        <f t="shared" si="62"/>
        <v>44</v>
      </c>
      <c r="B295" s="63" t="s">
        <v>166</v>
      </c>
      <c r="C295" s="27">
        <v>1964</v>
      </c>
      <c r="D295" s="28" t="s">
        <v>23</v>
      </c>
      <c r="E295" s="27">
        <v>4</v>
      </c>
      <c r="F295" s="28">
        <v>3</v>
      </c>
      <c r="G295" s="31">
        <v>2111</v>
      </c>
      <c r="H295" s="31">
        <v>1432.7</v>
      </c>
      <c r="I295" s="40">
        <v>102</v>
      </c>
      <c r="J295" s="31">
        <v>626849.41999999993</v>
      </c>
      <c r="K295" s="31">
        <v>0</v>
      </c>
      <c r="L295" s="31">
        <v>635</v>
      </c>
      <c r="M295" s="31">
        <v>1725930</v>
      </c>
      <c r="N295" s="40">
        <v>0</v>
      </c>
      <c r="O295" s="31">
        <v>0</v>
      </c>
      <c r="P295" s="31">
        <v>625</v>
      </c>
      <c r="Q295" s="31">
        <v>405000</v>
      </c>
      <c r="R295" s="31">
        <v>1585</v>
      </c>
      <c r="S295" s="31">
        <v>1117425</v>
      </c>
      <c r="T295" s="31">
        <v>0</v>
      </c>
      <c r="U295" s="31">
        <v>0</v>
      </c>
      <c r="V295" s="31">
        <f t="shared" si="61"/>
        <v>3875204.42</v>
      </c>
    </row>
    <row r="296" spans="1:22" s="15" customFormat="1" x14ac:dyDescent="0.3">
      <c r="A296" s="21">
        <f t="shared" si="62"/>
        <v>45</v>
      </c>
      <c r="B296" s="63" t="s">
        <v>165</v>
      </c>
      <c r="C296" s="27">
        <v>1962</v>
      </c>
      <c r="D296" s="28" t="s">
        <v>23</v>
      </c>
      <c r="E296" s="27">
        <v>4</v>
      </c>
      <c r="F296" s="28">
        <v>4</v>
      </c>
      <c r="G296" s="31">
        <v>2554.9</v>
      </c>
      <c r="H296" s="31">
        <v>1966.2</v>
      </c>
      <c r="I296" s="40">
        <v>140</v>
      </c>
      <c r="J296" s="31">
        <v>1342134</v>
      </c>
      <c r="K296" s="31">
        <v>0</v>
      </c>
      <c r="L296" s="31">
        <v>700</v>
      </c>
      <c r="M296" s="31">
        <v>1902600</v>
      </c>
      <c r="N296" s="40">
        <v>0</v>
      </c>
      <c r="O296" s="31">
        <v>0</v>
      </c>
      <c r="P296" s="31">
        <v>0</v>
      </c>
      <c r="Q296" s="31">
        <v>0</v>
      </c>
      <c r="R296" s="31">
        <v>1728</v>
      </c>
      <c r="S296" s="31">
        <v>1218240</v>
      </c>
      <c r="T296" s="31">
        <v>0</v>
      </c>
      <c r="U296" s="31">
        <v>0</v>
      </c>
      <c r="V296" s="31">
        <f t="shared" si="61"/>
        <v>4462974</v>
      </c>
    </row>
    <row r="297" spans="1:22" s="15" customFormat="1" x14ac:dyDescent="0.3">
      <c r="A297" s="21">
        <f t="shared" si="62"/>
        <v>46</v>
      </c>
      <c r="B297" s="63" t="s">
        <v>164</v>
      </c>
      <c r="C297" s="27">
        <v>1965</v>
      </c>
      <c r="D297" s="28" t="s">
        <v>23</v>
      </c>
      <c r="E297" s="27">
        <v>5</v>
      </c>
      <c r="F297" s="28">
        <v>3</v>
      </c>
      <c r="G297" s="31">
        <v>2350.6</v>
      </c>
      <c r="H297" s="31">
        <v>1936.6</v>
      </c>
      <c r="I297" s="40">
        <v>138</v>
      </c>
      <c r="J297" s="31">
        <v>831663.4</v>
      </c>
      <c r="K297" s="31">
        <v>0</v>
      </c>
      <c r="L297" s="31">
        <v>611.20000000000005</v>
      </c>
      <c r="M297" s="31">
        <v>1661132.9</v>
      </c>
      <c r="N297" s="40">
        <v>0</v>
      </c>
      <c r="O297" s="31">
        <v>0</v>
      </c>
      <c r="P297" s="31">
        <v>641.9</v>
      </c>
      <c r="Q297" s="31">
        <v>415951.2</v>
      </c>
      <c r="R297" s="31">
        <v>1886</v>
      </c>
      <c r="S297" s="31">
        <v>1329630</v>
      </c>
      <c r="T297" s="31">
        <v>0</v>
      </c>
      <c r="U297" s="31">
        <v>0</v>
      </c>
      <c r="V297" s="31">
        <f t="shared" si="61"/>
        <v>4238377.5</v>
      </c>
    </row>
    <row r="298" spans="1:22" s="15" customFormat="1" x14ac:dyDescent="0.3">
      <c r="A298" s="21">
        <f t="shared" si="62"/>
        <v>47</v>
      </c>
      <c r="B298" s="63" t="s">
        <v>163</v>
      </c>
      <c r="C298" s="27">
        <v>1965</v>
      </c>
      <c r="D298" s="28" t="s">
        <v>23</v>
      </c>
      <c r="E298" s="27">
        <v>5</v>
      </c>
      <c r="F298" s="28">
        <v>3</v>
      </c>
      <c r="G298" s="31">
        <v>1824.8</v>
      </c>
      <c r="H298" s="31">
        <v>1331.3</v>
      </c>
      <c r="I298" s="40">
        <v>95</v>
      </c>
      <c r="J298" s="31">
        <v>487567.5</v>
      </c>
      <c r="K298" s="31">
        <v>0</v>
      </c>
      <c r="L298" s="31">
        <v>2030.72</v>
      </c>
      <c r="M298" s="31">
        <v>1431657.6</v>
      </c>
      <c r="N298" s="40">
        <v>0</v>
      </c>
      <c r="O298" s="31">
        <v>0</v>
      </c>
      <c r="P298" s="31">
        <v>687</v>
      </c>
      <c r="Q298" s="31">
        <v>445176</v>
      </c>
      <c r="R298" s="31">
        <v>43.5</v>
      </c>
      <c r="S298" s="31">
        <v>37671</v>
      </c>
      <c r="T298" s="31">
        <v>0</v>
      </c>
      <c r="U298" s="31">
        <v>0</v>
      </c>
      <c r="V298" s="31">
        <f t="shared" si="61"/>
        <v>2402072.1</v>
      </c>
    </row>
    <row r="299" spans="1:22" s="15" customFormat="1" x14ac:dyDescent="0.3">
      <c r="A299" s="21">
        <f t="shared" si="62"/>
        <v>48</v>
      </c>
      <c r="B299" s="63" t="s">
        <v>162</v>
      </c>
      <c r="C299" s="27">
        <v>1965</v>
      </c>
      <c r="D299" s="28" t="s">
        <v>23</v>
      </c>
      <c r="E299" s="27">
        <v>5</v>
      </c>
      <c r="F299" s="28">
        <v>6</v>
      </c>
      <c r="G299" s="31">
        <v>3295.8</v>
      </c>
      <c r="H299" s="31">
        <v>2936.4</v>
      </c>
      <c r="I299" s="40">
        <v>209</v>
      </c>
      <c r="J299" s="31">
        <v>2008910</v>
      </c>
      <c r="K299" s="31">
        <v>0</v>
      </c>
      <c r="L299" s="31">
        <v>856.9</v>
      </c>
      <c r="M299" s="31">
        <v>2329081.4</v>
      </c>
      <c r="N299" s="40">
        <v>0</v>
      </c>
      <c r="O299" s="31">
        <v>0</v>
      </c>
      <c r="P299" s="31">
        <v>845</v>
      </c>
      <c r="Q299" s="31">
        <v>547560</v>
      </c>
      <c r="R299" s="31">
        <v>2288</v>
      </c>
      <c r="S299" s="31">
        <v>1613040</v>
      </c>
      <c r="T299" s="31">
        <v>0</v>
      </c>
      <c r="U299" s="31">
        <v>0</v>
      </c>
      <c r="V299" s="31">
        <f t="shared" si="61"/>
        <v>6498591.4000000004</v>
      </c>
    </row>
    <row r="300" spans="1:22" s="15" customFormat="1" x14ac:dyDescent="0.3">
      <c r="A300" s="21">
        <f t="shared" si="62"/>
        <v>49</v>
      </c>
      <c r="B300" s="63" t="s">
        <v>161</v>
      </c>
      <c r="C300" s="27">
        <v>1965</v>
      </c>
      <c r="D300" s="28" t="s">
        <v>89</v>
      </c>
      <c r="E300" s="27">
        <v>5</v>
      </c>
      <c r="F300" s="28">
        <v>6</v>
      </c>
      <c r="G300" s="31">
        <v>4965</v>
      </c>
      <c r="H300" s="31">
        <v>3531.1</v>
      </c>
      <c r="I300" s="40">
        <v>252</v>
      </c>
      <c r="J300" s="31">
        <v>958940</v>
      </c>
      <c r="K300" s="31">
        <v>0</v>
      </c>
      <c r="L300" s="31">
        <v>1200</v>
      </c>
      <c r="M300" s="31">
        <v>3261600</v>
      </c>
      <c r="N300" s="40">
        <v>0</v>
      </c>
      <c r="O300" s="31">
        <v>0</v>
      </c>
      <c r="P300" s="31">
        <v>520</v>
      </c>
      <c r="Q300" s="31">
        <v>336960</v>
      </c>
      <c r="R300" s="31">
        <v>2250</v>
      </c>
      <c r="S300" s="31">
        <v>1688250</v>
      </c>
      <c r="T300" s="31">
        <v>0</v>
      </c>
      <c r="U300" s="31">
        <v>0</v>
      </c>
      <c r="V300" s="31">
        <f t="shared" si="61"/>
        <v>6245750</v>
      </c>
    </row>
    <row r="301" spans="1:22" s="14" customFormat="1" ht="31.5" x14ac:dyDescent="0.3">
      <c r="A301" s="21">
        <f t="shared" si="62"/>
        <v>50</v>
      </c>
      <c r="B301" s="63" t="s">
        <v>146</v>
      </c>
      <c r="C301" s="27">
        <v>1965</v>
      </c>
      <c r="D301" s="28" t="s">
        <v>23</v>
      </c>
      <c r="E301" s="27">
        <v>3</v>
      </c>
      <c r="F301" s="28">
        <v>1</v>
      </c>
      <c r="G301" s="31">
        <v>570.79999999999995</v>
      </c>
      <c r="H301" s="31">
        <v>420.1</v>
      </c>
      <c r="I301" s="40">
        <v>35</v>
      </c>
      <c r="J301" s="31">
        <v>464798.4</v>
      </c>
      <c r="K301" s="31">
        <v>0</v>
      </c>
      <c r="L301" s="31">
        <v>306.60000000000002</v>
      </c>
      <c r="M301" s="31">
        <v>833338.8</v>
      </c>
      <c r="N301" s="40">
        <v>0</v>
      </c>
      <c r="O301" s="31">
        <v>0</v>
      </c>
      <c r="P301" s="31">
        <v>0</v>
      </c>
      <c r="Q301" s="31">
        <v>0</v>
      </c>
      <c r="R301" s="31">
        <v>1090.5999999999999</v>
      </c>
      <c r="S301" s="31">
        <v>768873</v>
      </c>
      <c r="T301" s="31">
        <v>0</v>
      </c>
      <c r="U301" s="31">
        <v>0</v>
      </c>
      <c r="V301" s="31">
        <f t="shared" si="61"/>
        <v>2067010.2000000002</v>
      </c>
    </row>
    <row r="302" spans="1:22" s="14" customFormat="1" x14ac:dyDescent="0.3">
      <c r="A302" s="123" t="s">
        <v>24</v>
      </c>
      <c r="B302" s="123"/>
      <c r="C302" s="30" t="s">
        <v>21</v>
      </c>
      <c r="D302" s="29" t="s">
        <v>21</v>
      </c>
      <c r="E302" s="30" t="s">
        <v>91</v>
      </c>
      <c r="F302" s="29" t="s">
        <v>21</v>
      </c>
      <c r="G302" s="32">
        <f>SUM(G252:G301)</f>
        <v>123857.00000000001</v>
      </c>
      <c r="H302" s="32">
        <f t="shared" ref="H302:V302" si="63">SUM(H252:H301)</f>
        <v>97722.10000000002</v>
      </c>
      <c r="I302" s="37">
        <f t="shared" si="63"/>
        <v>6978</v>
      </c>
      <c r="J302" s="32">
        <f t="shared" si="63"/>
        <v>60925702.920000002</v>
      </c>
      <c r="K302" s="32">
        <f t="shared" si="63"/>
        <v>0</v>
      </c>
      <c r="L302" s="32">
        <f t="shared" si="63"/>
        <v>37868.33</v>
      </c>
      <c r="M302" s="32">
        <f t="shared" si="63"/>
        <v>93921287.710000008</v>
      </c>
      <c r="N302" s="37">
        <f t="shared" si="63"/>
        <v>2</v>
      </c>
      <c r="O302" s="32">
        <f t="shared" si="63"/>
        <v>4087946</v>
      </c>
      <c r="P302" s="32">
        <f t="shared" si="63"/>
        <v>18493.699999999997</v>
      </c>
      <c r="Q302" s="32">
        <f t="shared" si="63"/>
        <v>12012458.759999998</v>
      </c>
      <c r="R302" s="32">
        <f t="shared" si="63"/>
        <v>81844.17</v>
      </c>
      <c r="S302" s="32">
        <f t="shared" si="63"/>
        <v>57980656.800000004</v>
      </c>
      <c r="T302" s="32">
        <f t="shared" si="63"/>
        <v>0</v>
      </c>
      <c r="U302" s="32">
        <f t="shared" si="63"/>
        <v>0</v>
      </c>
      <c r="V302" s="32">
        <f t="shared" si="63"/>
        <v>228928052.18999994</v>
      </c>
    </row>
    <row r="303" spans="1:22" s="15" customFormat="1" ht="18.75" customHeight="1" x14ac:dyDescent="0.3">
      <c r="A303" s="85"/>
      <c r="B303" s="86"/>
      <c r="C303" s="78"/>
      <c r="D303" s="78"/>
      <c r="E303" s="78"/>
      <c r="F303" s="78"/>
      <c r="G303" s="78"/>
      <c r="H303" s="78"/>
      <c r="I303" s="78"/>
      <c r="J303" s="78"/>
      <c r="K303" s="78"/>
      <c r="L303" s="87" t="s">
        <v>72</v>
      </c>
      <c r="M303" s="78"/>
      <c r="N303" s="41"/>
      <c r="O303" s="78"/>
      <c r="P303" s="78"/>
      <c r="Q303" s="78"/>
      <c r="R303" s="78"/>
      <c r="S303" s="78"/>
      <c r="T303" s="78"/>
      <c r="U303" s="78"/>
      <c r="V303" s="78"/>
    </row>
    <row r="304" spans="1:22" s="15" customFormat="1" x14ac:dyDescent="0.3">
      <c r="A304" s="21">
        <v>51</v>
      </c>
      <c r="B304" s="63" t="s">
        <v>118</v>
      </c>
      <c r="C304" s="7">
        <v>1978</v>
      </c>
      <c r="D304" s="22" t="s">
        <v>38</v>
      </c>
      <c r="E304" s="7">
        <v>5</v>
      </c>
      <c r="F304" s="22">
        <v>8</v>
      </c>
      <c r="G304" s="31">
        <v>7586</v>
      </c>
      <c r="H304" s="31">
        <v>6908</v>
      </c>
      <c r="I304" s="40">
        <v>281</v>
      </c>
      <c r="J304" s="31">
        <v>0</v>
      </c>
      <c r="K304" s="31">
        <v>0</v>
      </c>
      <c r="L304" s="31">
        <v>1710</v>
      </c>
      <c r="M304" s="31">
        <v>4647780</v>
      </c>
      <c r="N304" s="40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f t="shared" ref="V304:V308" si="64">J304+K304+M304+O304+Q304+S304+U304</f>
        <v>4647780</v>
      </c>
    </row>
    <row r="305" spans="1:22" s="15" customFormat="1" x14ac:dyDescent="0.3">
      <c r="A305" s="21">
        <f t="shared" ref="A305:A308" si="65">A304+1</f>
        <v>52</v>
      </c>
      <c r="B305" s="63" t="s">
        <v>117</v>
      </c>
      <c r="C305" s="7">
        <v>1978</v>
      </c>
      <c r="D305" s="22" t="s">
        <v>23</v>
      </c>
      <c r="E305" s="7">
        <v>5</v>
      </c>
      <c r="F305" s="22">
        <v>4</v>
      </c>
      <c r="G305" s="31">
        <v>2670</v>
      </c>
      <c r="H305" s="31">
        <v>2425</v>
      </c>
      <c r="I305" s="40">
        <v>177</v>
      </c>
      <c r="J305" s="31">
        <v>0</v>
      </c>
      <c r="K305" s="31">
        <v>0</v>
      </c>
      <c r="L305" s="31">
        <v>767</v>
      </c>
      <c r="M305" s="31">
        <v>2084706</v>
      </c>
      <c r="N305" s="40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f t="shared" si="64"/>
        <v>2084706</v>
      </c>
    </row>
    <row r="306" spans="1:22" s="17" customFormat="1" x14ac:dyDescent="0.3">
      <c r="A306" s="21">
        <f t="shared" si="65"/>
        <v>53</v>
      </c>
      <c r="B306" s="63" t="s">
        <v>116</v>
      </c>
      <c r="C306" s="7">
        <v>1978</v>
      </c>
      <c r="D306" s="22" t="s">
        <v>23</v>
      </c>
      <c r="E306" s="7">
        <v>5</v>
      </c>
      <c r="F306" s="22">
        <v>4</v>
      </c>
      <c r="G306" s="31">
        <v>2706</v>
      </c>
      <c r="H306" s="31">
        <v>2431</v>
      </c>
      <c r="I306" s="40">
        <v>168</v>
      </c>
      <c r="J306" s="31">
        <v>0</v>
      </c>
      <c r="K306" s="31">
        <v>0</v>
      </c>
      <c r="L306" s="31">
        <v>790</v>
      </c>
      <c r="M306" s="31">
        <v>2147220</v>
      </c>
      <c r="N306" s="40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f t="shared" si="64"/>
        <v>2147220</v>
      </c>
    </row>
    <row r="307" spans="1:22" s="14" customFormat="1" x14ac:dyDescent="0.3">
      <c r="A307" s="21">
        <f t="shared" si="65"/>
        <v>54</v>
      </c>
      <c r="B307" s="63" t="s">
        <v>115</v>
      </c>
      <c r="C307" s="7">
        <v>1969</v>
      </c>
      <c r="D307" s="22" t="s">
        <v>23</v>
      </c>
      <c r="E307" s="7">
        <v>5</v>
      </c>
      <c r="F307" s="22">
        <v>4</v>
      </c>
      <c r="G307" s="31">
        <v>3330</v>
      </c>
      <c r="H307" s="31">
        <v>3251</v>
      </c>
      <c r="I307" s="40">
        <v>145</v>
      </c>
      <c r="J307" s="31">
        <v>0</v>
      </c>
      <c r="K307" s="31">
        <v>0</v>
      </c>
      <c r="L307" s="31">
        <v>855</v>
      </c>
      <c r="M307" s="31">
        <v>2323890</v>
      </c>
      <c r="N307" s="40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f t="shared" si="64"/>
        <v>2323890</v>
      </c>
    </row>
    <row r="308" spans="1:22" s="14" customFormat="1" x14ac:dyDescent="0.3">
      <c r="A308" s="21">
        <f t="shared" si="65"/>
        <v>55</v>
      </c>
      <c r="B308" s="63" t="s">
        <v>372</v>
      </c>
      <c r="C308" s="7">
        <v>1964</v>
      </c>
      <c r="D308" s="22" t="s">
        <v>23</v>
      </c>
      <c r="E308" s="7">
        <v>2</v>
      </c>
      <c r="F308" s="22">
        <v>1</v>
      </c>
      <c r="G308" s="31">
        <v>221</v>
      </c>
      <c r="H308" s="31">
        <v>163</v>
      </c>
      <c r="I308" s="40">
        <v>7</v>
      </c>
      <c r="J308" s="31">
        <v>0</v>
      </c>
      <c r="K308" s="31">
        <v>0</v>
      </c>
      <c r="L308" s="31">
        <v>251</v>
      </c>
      <c r="M308" s="31">
        <v>682218</v>
      </c>
      <c r="N308" s="40">
        <v>0</v>
      </c>
      <c r="O308" s="31">
        <v>0</v>
      </c>
      <c r="P308" s="31">
        <v>0</v>
      </c>
      <c r="Q308" s="31">
        <v>0</v>
      </c>
      <c r="R308" s="31">
        <v>412</v>
      </c>
      <c r="S308" s="31">
        <v>290460</v>
      </c>
      <c r="T308" s="31">
        <v>0</v>
      </c>
      <c r="U308" s="31">
        <v>0</v>
      </c>
      <c r="V308" s="31">
        <f t="shared" si="64"/>
        <v>972678</v>
      </c>
    </row>
    <row r="309" spans="1:22" s="15" customFormat="1" ht="31.5" customHeight="1" x14ac:dyDescent="0.3">
      <c r="A309" s="119" t="s">
        <v>95</v>
      </c>
      <c r="B309" s="119"/>
      <c r="C309" s="78" t="s">
        <v>21</v>
      </c>
      <c r="D309" s="82" t="s">
        <v>21</v>
      </c>
      <c r="E309" s="78" t="s">
        <v>21</v>
      </c>
      <c r="F309" s="82" t="s">
        <v>21</v>
      </c>
      <c r="G309" s="44">
        <f>SUM(G304:G308)</f>
        <v>16513</v>
      </c>
      <c r="H309" s="44">
        <f t="shared" ref="H309:V309" si="66">SUM(H304:H308)</f>
        <v>15178</v>
      </c>
      <c r="I309" s="44">
        <f t="shared" si="66"/>
        <v>778</v>
      </c>
      <c r="J309" s="44">
        <f t="shared" si="66"/>
        <v>0</v>
      </c>
      <c r="K309" s="44">
        <f t="shared" si="66"/>
        <v>0</v>
      </c>
      <c r="L309" s="44">
        <f t="shared" si="66"/>
        <v>4373</v>
      </c>
      <c r="M309" s="44">
        <f t="shared" si="66"/>
        <v>11885814</v>
      </c>
      <c r="N309" s="43">
        <f t="shared" si="66"/>
        <v>0</v>
      </c>
      <c r="O309" s="44">
        <f t="shared" si="66"/>
        <v>0</v>
      </c>
      <c r="P309" s="44">
        <f t="shared" si="66"/>
        <v>0</v>
      </c>
      <c r="Q309" s="44">
        <f t="shared" si="66"/>
        <v>0</v>
      </c>
      <c r="R309" s="44">
        <f t="shared" si="66"/>
        <v>412</v>
      </c>
      <c r="S309" s="44">
        <f t="shared" si="66"/>
        <v>290460</v>
      </c>
      <c r="T309" s="44">
        <f t="shared" si="66"/>
        <v>0</v>
      </c>
      <c r="U309" s="44">
        <f t="shared" si="66"/>
        <v>0</v>
      </c>
      <c r="V309" s="44">
        <f t="shared" si="66"/>
        <v>12176274</v>
      </c>
    </row>
    <row r="310" spans="1:22" s="15" customFormat="1" ht="18.75" customHeight="1" x14ac:dyDescent="0.3">
      <c r="A310" s="85"/>
      <c r="B310" s="86"/>
      <c r="C310" s="78"/>
      <c r="D310" s="78"/>
      <c r="E310" s="78"/>
      <c r="F310" s="78"/>
      <c r="G310" s="78"/>
      <c r="H310" s="78"/>
      <c r="I310" s="78"/>
      <c r="J310" s="78"/>
      <c r="K310" s="78"/>
      <c r="L310" s="87" t="s">
        <v>47</v>
      </c>
      <c r="M310" s="78"/>
      <c r="N310" s="41"/>
      <c r="O310" s="78"/>
      <c r="P310" s="78"/>
      <c r="Q310" s="78"/>
      <c r="R310" s="78"/>
      <c r="S310" s="78"/>
      <c r="T310" s="78"/>
      <c r="U310" s="78"/>
      <c r="V310" s="78"/>
    </row>
    <row r="311" spans="1:22" s="15" customFormat="1" x14ac:dyDescent="0.3">
      <c r="A311" s="21">
        <v>56</v>
      </c>
      <c r="B311" s="64" t="s">
        <v>114</v>
      </c>
      <c r="C311" s="22">
        <v>1972</v>
      </c>
      <c r="D311" s="22" t="s">
        <v>23</v>
      </c>
      <c r="E311" s="22">
        <v>5</v>
      </c>
      <c r="F311" s="22">
        <v>4</v>
      </c>
      <c r="G311" s="31">
        <v>2677.9</v>
      </c>
      <c r="H311" s="31">
        <v>1844.4</v>
      </c>
      <c r="I311" s="40">
        <v>138</v>
      </c>
      <c r="J311" s="31">
        <v>0</v>
      </c>
      <c r="K311" s="31">
        <v>0</v>
      </c>
      <c r="L311" s="31">
        <v>754</v>
      </c>
      <c r="M311" s="31">
        <v>2049372</v>
      </c>
      <c r="N311" s="40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f t="shared" ref="V311:V317" si="67">J311+K311+M311+O311+Q311+S311+U311</f>
        <v>2049372</v>
      </c>
    </row>
    <row r="312" spans="1:22" s="15" customFormat="1" x14ac:dyDescent="0.3">
      <c r="A312" s="21">
        <f t="shared" ref="A312:A317" si="68">A311+1</f>
        <v>57</v>
      </c>
      <c r="B312" s="64" t="s">
        <v>48</v>
      </c>
      <c r="C312" s="22">
        <v>1983</v>
      </c>
      <c r="D312" s="22" t="s">
        <v>23</v>
      </c>
      <c r="E312" s="22">
        <v>5</v>
      </c>
      <c r="F312" s="22">
        <v>4</v>
      </c>
      <c r="G312" s="31">
        <v>2895.4</v>
      </c>
      <c r="H312" s="31">
        <v>1759.1</v>
      </c>
      <c r="I312" s="40">
        <v>123</v>
      </c>
      <c r="J312" s="31">
        <v>0</v>
      </c>
      <c r="K312" s="31">
        <v>0</v>
      </c>
      <c r="L312" s="31">
        <v>756</v>
      </c>
      <c r="M312" s="31">
        <v>2054808</v>
      </c>
      <c r="N312" s="40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f t="shared" si="67"/>
        <v>2054808</v>
      </c>
    </row>
    <row r="313" spans="1:22" s="14" customFormat="1" ht="31.5" x14ac:dyDescent="0.3">
      <c r="A313" s="21">
        <f t="shared" si="68"/>
        <v>58</v>
      </c>
      <c r="B313" s="64" t="s">
        <v>113</v>
      </c>
      <c r="C313" s="22">
        <v>1968</v>
      </c>
      <c r="D313" s="22" t="s">
        <v>46</v>
      </c>
      <c r="E313" s="22">
        <v>2</v>
      </c>
      <c r="F313" s="22">
        <v>2</v>
      </c>
      <c r="G313" s="31">
        <v>720.01</v>
      </c>
      <c r="H313" s="31">
        <v>650.35</v>
      </c>
      <c r="I313" s="40">
        <v>37</v>
      </c>
      <c r="J313" s="31">
        <v>0</v>
      </c>
      <c r="K313" s="31">
        <v>0</v>
      </c>
      <c r="L313" s="31">
        <v>402</v>
      </c>
      <c r="M313" s="31">
        <v>1090000</v>
      </c>
      <c r="N313" s="40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f t="shared" si="67"/>
        <v>1090000</v>
      </c>
    </row>
    <row r="314" spans="1:22" s="14" customFormat="1" x14ac:dyDescent="0.3">
      <c r="A314" s="21">
        <f t="shared" si="68"/>
        <v>59</v>
      </c>
      <c r="B314" s="64" t="s">
        <v>49</v>
      </c>
      <c r="C314" s="22">
        <v>1983</v>
      </c>
      <c r="D314" s="22" t="s">
        <v>23</v>
      </c>
      <c r="E314" s="22">
        <v>5</v>
      </c>
      <c r="F314" s="22">
        <v>4</v>
      </c>
      <c r="G314" s="31">
        <v>2895.4</v>
      </c>
      <c r="H314" s="31">
        <v>1759.1</v>
      </c>
      <c r="I314" s="40">
        <v>123</v>
      </c>
      <c r="J314" s="31">
        <v>0</v>
      </c>
      <c r="K314" s="31">
        <v>0</v>
      </c>
      <c r="L314" s="31">
        <v>756</v>
      </c>
      <c r="M314" s="31">
        <v>2054808</v>
      </c>
      <c r="N314" s="40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f t="shared" si="67"/>
        <v>2054808</v>
      </c>
    </row>
    <row r="315" spans="1:22" s="15" customFormat="1" ht="31.5" x14ac:dyDescent="0.3">
      <c r="A315" s="21">
        <f t="shared" si="68"/>
        <v>60</v>
      </c>
      <c r="B315" s="64" t="s">
        <v>112</v>
      </c>
      <c r="C315" s="22">
        <v>1981</v>
      </c>
      <c r="D315" s="22" t="s">
        <v>50</v>
      </c>
      <c r="E315" s="22">
        <v>5</v>
      </c>
      <c r="F315" s="22">
        <v>4</v>
      </c>
      <c r="G315" s="31">
        <v>2758.2</v>
      </c>
      <c r="H315" s="31">
        <v>1324.7</v>
      </c>
      <c r="I315" s="40">
        <v>83</v>
      </c>
      <c r="J315" s="31">
        <v>850000</v>
      </c>
      <c r="K315" s="31">
        <v>3322</v>
      </c>
      <c r="L315" s="31">
        <v>0</v>
      </c>
      <c r="M315" s="31">
        <v>0</v>
      </c>
      <c r="N315" s="40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f t="shared" si="67"/>
        <v>853322</v>
      </c>
    </row>
    <row r="316" spans="1:22" s="14" customFormat="1" ht="31.5" x14ac:dyDescent="0.3">
      <c r="A316" s="21">
        <f t="shared" si="68"/>
        <v>61</v>
      </c>
      <c r="B316" s="64" t="s">
        <v>111</v>
      </c>
      <c r="C316" s="22">
        <v>1967</v>
      </c>
      <c r="D316" s="22" t="s">
        <v>46</v>
      </c>
      <c r="E316" s="22">
        <v>2</v>
      </c>
      <c r="F316" s="22">
        <v>1</v>
      </c>
      <c r="G316" s="31">
        <v>234.7</v>
      </c>
      <c r="H316" s="31">
        <v>234.7</v>
      </c>
      <c r="I316" s="40">
        <v>14</v>
      </c>
      <c r="J316" s="31">
        <v>0</v>
      </c>
      <c r="K316" s="31">
        <v>0</v>
      </c>
      <c r="L316" s="31">
        <v>159</v>
      </c>
      <c r="M316" s="31">
        <v>432000</v>
      </c>
      <c r="N316" s="40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f t="shared" si="67"/>
        <v>432000</v>
      </c>
    </row>
    <row r="317" spans="1:22" s="14" customFormat="1" x14ac:dyDescent="0.3">
      <c r="A317" s="21">
        <f t="shared" si="68"/>
        <v>62</v>
      </c>
      <c r="B317" s="64" t="s">
        <v>110</v>
      </c>
      <c r="C317" s="22">
        <v>1974</v>
      </c>
      <c r="D317" s="22" t="s">
        <v>23</v>
      </c>
      <c r="E317" s="22">
        <v>3</v>
      </c>
      <c r="F317" s="22">
        <v>2</v>
      </c>
      <c r="G317" s="31">
        <v>953.03</v>
      </c>
      <c r="H317" s="31">
        <v>595.5</v>
      </c>
      <c r="I317" s="40">
        <v>55</v>
      </c>
      <c r="J317" s="31">
        <v>0</v>
      </c>
      <c r="K317" s="31">
        <v>0</v>
      </c>
      <c r="L317" s="31">
        <v>408</v>
      </c>
      <c r="M317" s="31">
        <v>1108944</v>
      </c>
      <c r="N317" s="40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f t="shared" si="67"/>
        <v>1108944</v>
      </c>
    </row>
    <row r="318" spans="1:22" s="15" customFormat="1" ht="31.5" customHeight="1" x14ac:dyDescent="0.3">
      <c r="A318" s="119" t="s">
        <v>96</v>
      </c>
      <c r="B318" s="119"/>
      <c r="C318" s="82" t="s">
        <v>21</v>
      </c>
      <c r="D318" s="82" t="s">
        <v>21</v>
      </c>
      <c r="E318" s="82" t="s">
        <v>21</v>
      </c>
      <c r="F318" s="82" t="s">
        <v>21</v>
      </c>
      <c r="G318" s="32">
        <f>SUM(G311:G317)</f>
        <v>13134.640000000001</v>
      </c>
      <c r="H318" s="32">
        <f t="shared" ref="H318:V318" si="69">SUM(H311:H317)</f>
        <v>8167.85</v>
      </c>
      <c r="I318" s="37">
        <f t="shared" si="69"/>
        <v>573</v>
      </c>
      <c r="J318" s="32">
        <f t="shared" si="69"/>
        <v>850000</v>
      </c>
      <c r="K318" s="32">
        <f t="shared" si="69"/>
        <v>3322</v>
      </c>
      <c r="L318" s="32">
        <f t="shared" si="69"/>
        <v>3235</v>
      </c>
      <c r="M318" s="32">
        <f t="shared" si="69"/>
        <v>8789932</v>
      </c>
      <c r="N318" s="37">
        <f t="shared" si="69"/>
        <v>0</v>
      </c>
      <c r="O318" s="32">
        <f t="shared" si="69"/>
        <v>0</v>
      </c>
      <c r="P318" s="32">
        <f t="shared" si="69"/>
        <v>0</v>
      </c>
      <c r="Q318" s="32">
        <f t="shared" si="69"/>
        <v>0</v>
      </c>
      <c r="R318" s="32">
        <f t="shared" si="69"/>
        <v>0</v>
      </c>
      <c r="S318" s="32">
        <f t="shared" si="69"/>
        <v>0</v>
      </c>
      <c r="T318" s="32">
        <f t="shared" si="69"/>
        <v>0</v>
      </c>
      <c r="U318" s="32">
        <f t="shared" si="69"/>
        <v>0</v>
      </c>
      <c r="V318" s="32">
        <f t="shared" si="69"/>
        <v>9643254</v>
      </c>
    </row>
    <row r="319" spans="1:22" s="15" customFormat="1" ht="18.75" customHeight="1" x14ac:dyDescent="0.3">
      <c r="A319" s="85"/>
      <c r="B319" s="86"/>
      <c r="C319" s="78"/>
      <c r="D319" s="78"/>
      <c r="E319" s="78"/>
      <c r="F319" s="78"/>
      <c r="G319" s="78"/>
      <c r="H319" s="78"/>
      <c r="I319" s="78"/>
      <c r="J319" s="78"/>
      <c r="K319" s="78"/>
      <c r="L319" s="87" t="s">
        <v>25</v>
      </c>
      <c r="M319" s="78"/>
      <c r="N319" s="41"/>
      <c r="O319" s="78"/>
      <c r="P319" s="78"/>
      <c r="Q319" s="78"/>
      <c r="R319" s="78"/>
      <c r="S319" s="78"/>
      <c r="T319" s="78"/>
      <c r="U319" s="78"/>
      <c r="V319" s="78"/>
    </row>
    <row r="320" spans="1:22" s="15" customFormat="1" ht="31.5" x14ac:dyDescent="0.3">
      <c r="A320" s="21">
        <v>63</v>
      </c>
      <c r="B320" s="69" t="s">
        <v>147</v>
      </c>
      <c r="C320" s="16">
        <v>1987</v>
      </c>
      <c r="D320" s="57" t="s">
        <v>40</v>
      </c>
      <c r="E320" s="16">
        <v>5</v>
      </c>
      <c r="F320" s="16">
        <v>16</v>
      </c>
      <c r="G320" s="31">
        <v>10224.5</v>
      </c>
      <c r="H320" s="31">
        <v>9054.6</v>
      </c>
      <c r="I320" s="40">
        <v>357</v>
      </c>
      <c r="J320" s="31">
        <v>0</v>
      </c>
      <c r="K320" s="31">
        <v>0</v>
      </c>
      <c r="L320" s="31">
        <v>3351</v>
      </c>
      <c r="M320" s="31">
        <f>L320*2718</f>
        <v>9108018</v>
      </c>
      <c r="N320" s="40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f t="shared" ref="V320:V323" si="70">J320+K320+M320+O320+Q320+S320+U320</f>
        <v>9108018</v>
      </c>
    </row>
    <row r="321" spans="1:22" s="15" customFormat="1" ht="31.5" x14ac:dyDescent="0.3">
      <c r="A321" s="21">
        <f t="shared" ref="A321:A323" si="71">A320+1</f>
        <v>64</v>
      </c>
      <c r="B321" s="69" t="s">
        <v>148</v>
      </c>
      <c r="C321" s="16">
        <v>1989</v>
      </c>
      <c r="D321" s="57" t="s">
        <v>40</v>
      </c>
      <c r="E321" s="16">
        <v>5</v>
      </c>
      <c r="F321" s="16">
        <v>4</v>
      </c>
      <c r="G321" s="31">
        <v>3684.4</v>
      </c>
      <c r="H321" s="31">
        <v>3277.3</v>
      </c>
      <c r="I321" s="40">
        <v>127</v>
      </c>
      <c r="J321" s="31">
        <v>0</v>
      </c>
      <c r="K321" s="31">
        <v>0</v>
      </c>
      <c r="L321" s="31">
        <v>1182</v>
      </c>
      <c r="M321" s="31">
        <f>L321*2718</f>
        <v>3212676</v>
      </c>
      <c r="N321" s="40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f t="shared" si="70"/>
        <v>3212676</v>
      </c>
    </row>
    <row r="322" spans="1:22" s="15" customFormat="1" x14ac:dyDescent="0.3">
      <c r="A322" s="21">
        <f t="shared" si="71"/>
        <v>65</v>
      </c>
      <c r="B322" s="69" t="s">
        <v>149</v>
      </c>
      <c r="C322" s="16">
        <v>1987</v>
      </c>
      <c r="D322" s="57" t="s">
        <v>40</v>
      </c>
      <c r="E322" s="16">
        <v>5</v>
      </c>
      <c r="F322" s="16">
        <v>6</v>
      </c>
      <c r="G322" s="31">
        <v>4414.2999999999993</v>
      </c>
      <c r="H322" s="31">
        <v>3910.3999999999996</v>
      </c>
      <c r="I322" s="40">
        <v>165</v>
      </c>
      <c r="J322" s="31">
        <v>0</v>
      </c>
      <c r="K322" s="31">
        <v>0</v>
      </c>
      <c r="L322" s="31">
        <v>1258.4000000000001</v>
      </c>
      <c r="M322" s="31">
        <f>L322*2718</f>
        <v>3420331.2</v>
      </c>
      <c r="N322" s="40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f t="shared" si="70"/>
        <v>3420331.2</v>
      </c>
    </row>
    <row r="323" spans="1:22" s="15" customFormat="1" ht="31.5" x14ac:dyDescent="0.3">
      <c r="A323" s="21">
        <f t="shared" si="71"/>
        <v>66</v>
      </c>
      <c r="B323" s="69" t="s">
        <v>150</v>
      </c>
      <c r="C323" s="16">
        <v>1990</v>
      </c>
      <c r="D323" s="57" t="s">
        <v>40</v>
      </c>
      <c r="E323" s="16">
        <v>5</v>
      </c>
      <c r="F323" s="16">
        <v>14</v>
      </c>
      <c r="G323" s="31">
        <v>9307</v>
      </c>
      <c r="H323" s="31">
        <v>8637</v>
      </c>
      <c r="I323" s="40">
        <v>360</v>
      </c>
      <c r="J323" s="31">
        <v>0</v>
      </c>
      <c r="K323" s="31">
        <v>0</v>
      </c>
      <c r="L323" s="31">
        <v>2900</v>
      </c>
      <c r="M323" s="31">
        <f>L323*2718</f>
        <v>7882200</v>
      </c>
      <c r="N323" s="40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f t="shared" si="70"/>
        <v>7882200</v>
      </c>
    </row>
    <row r="324" spans="1:22" s="18" customFormat="1" x14ac:dyDescent="0.3">
      <c r="A324" s="126" t="s">
        <v>56</v>
      </c>
      <c r="B324" s="126"/>
      <c r="C324" s="24" t="s">
        <v>21</v>
      </c>
      <c r="D324" s="80" t="s">
        <v>21</v>
      </c>
      <c r="E324" s="24" t="s">
        <v>21</v>
      </c>
      <c r="F324" s="24" t="s">
        <v>21</v>
      </c>
      <c r="G324" s="32">
        <f>SUM(G320:G323)</f>
        <v>27630.199999999997</v>
      </c>
      <c r="H324" s="32">
        <f t="shared" ref="H324:V324" si="72">SUM(H320:H323)</f>
        <v>24879.300000000003</v>
      </c>
      <c r="I324" s="37">
        <f t="shared" si="72"/>
        <v>1009</v>
      </c>
      <c r="J324" s="32">
        <f t="shared" si="72"/>
        <v>0</v>
      </c>
      <c r="K324" s="32">
        <f t="shared" si="72"/>
        <v>0</v>
      </c>
      <c r="L324" s="32">
        <f t="shared" si="72"/>
        <v>8691.4</v>
      </c>
      <c r="M324" s="32">
        <f t="shared" si="72"/>
        <v>23623225.199999999</v>
      </c>
      <c r="N324" s="37">
        <f t="shared" si="72"/>
        <v>0</v>
      </c>
      <c r="O324" s="32">
        <f t="shared" si="72"/>
        <v>0</v>
      </c>
      <c r="P324" s="32">
        <f t="shared" si="72"/>
        <v>0</v>
      </c>
      <c r="Q324" s="32">
        <f t="shared" si="72"/>
        <v>0</v>
      </c>
      <c r="R324" s="32">
        <f t="shared" si="72"/>
        <v>0</v>
      </c>
      <c r="S324" s="32">
        <f t="shared" si="72"/>
        <v>0</v>
      </c>
      <c r="T324" s="32">
        <f t="shared" si="72"/>
        <v>0</v>
      </c>
      <c r="U324" s="32">
        <f t="shared" si="72"/>
        <v>0</v>
      </c>
      <c r="V324" s="32">
        <f t="shared" si="72"/>
        <v>23623225.199999999</v>
      </c>
    </row>
    <row r="325" spans="1:22" s="15" customFormat="1" x14ac:dyDescent="0.3">
      <c r="A325" s="85"/>
      <c r="B325" s="96"/>
      <c r="C325" s="87"/>
      <c r="D325" s="87"/>
      <c r="E325" s="87"/>
      <c r="F325" s="87"/>
      <c r="G325" s="87"/>
      <c r="H325" s="87"/>
      <c r="I325" s="87"/>
      <c r="J325" s="87"/>
      <c r="K325" s="87"/>
      <c r="L325" s="87" t="s">
        <v>37</v>
      </c>
      <c r="M325" s="87"/>
      <c r="N325" s="97"/>
      <c r="O325" s="87"/>
      <c r="P325" s="87"/>
      <c r="Q325" s="87"/>
      <c r="R325" s="87"/>
      <c r="S325" s="87"/>
      <c r="T325" s="87"/>
      <c r="U325" s="87"/>
      <c r="V325" s="87"/>
    </row>
    <row r="326" spans="1:22" s="15" customFormat="1" x14ac:dyDescent="0.3">
      <c r="A326" s="21">
        <v>67</v>
      </c>
      <c r="B326" s="63" t="s">
        <v>151</v>
      </c>
      <c r="C326" s="7">
        <v>1978</v>
      </c>
      <c r="D326" s="22" t="s">
        <v>23</v>
      </c>
      <c r="E326" s="7">
        <v>2</v>
      </c>
      <c r="F326" s="22">
        <v>3</v>
      </c>
      <c r="G326" s="31">
        <v>877.8</v>
      </c>
      <c r="H326" s="31">
        <v>507.1</v>
      </c>
      <c r="I326" s="40">
        <v>36</v>
      </c>
      <c r="J326" s="31">
        <v>0</v>
      </c>
      <c r="K326" s="31">
        <v>0</v>
      </c>
      <c r="L326" s="31">
        <v>595</v>
      </c>
      <c r="M326" s="31">
        <v>1617210</v>
      </c>
      <c r="N326" s="40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f t="shared" ref="V326:V327" si="73">J326+K326+M326+O326+Q326+S326+U326</f>
        <v>1617210</v>
      </c>
    </row>
    <row r="327" spans="1:22" s="15" customFormat="1" ht="31.5" x14ac:dyDescent="0.3">
      <c r="A327" s="21">
        <f t="shared" ref="A327" si="74">A326+1</f>
        <v>68</v>
      </c>
      <c r="B327" s="63" t="s">
        <v>152</v>
      </c>
      <c r="C327" s="7">
        <v>1962</v>
      </c>
      <c r="D327" s="22" t="s">
        <v>23</v>
      </c>
      <c r="E327" s="7">
        <v>2</v>
      </c>
      <c r="F327" s="22">
        <v>2</v>
      </c>
      <c r="G327" s="31">
        <v>972.9</v>
      </c>
      <c r="H327" s="31">
        <v>537.6</v>
      </c>
      <c r="I327" s="40">
        <v>21</v>
      </c>
      <c r="J327" s="31">
        <v>0</v>
      </c>
      <c r="K327" s="31">
        <v>0</v>
      </c>
      <c r="L327" s="31">
        <v>660</v>
      </c>
      <c r="M327" s="31">
        <v>1793880</v>
      </c>
      <c r="N327" s="40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f t="shared" si="73"/>
        <v>1793880</v>
      </c>
    </row>
    <row r="328" spans="1:22" s="15" customFormat="1" ht="39" customHeight="1" x14ac:dyDescent="0.3">
      <c r="A328" s="120" t="s">
        <v>97</v>
      </c>
      <c r="B328" s="120"/>
      <c r="C328" s="78" t="s">
        <v>71</v>
      </c>
      <c r="D328" s="82" t="s">
        <v>71</v>
      </c>
      <c r="E328" s="78" t="s">
        <v>71</v>
      </c>
      <c r="F328" s="82" t="s">
        <v>71</v>
      </c>
      <c r="G328" s="32">
        <f>SUM(G326:G327)</f>
        <v>1850.6999999999998</v>
      </c>
      <c r="H328" s="32">
        <f t="shared" ref="H328:V328" si="75">SUM(H326:H327)</f>
        <v>1044.7</v>
      </c>
      <c r="I328" s="37">
        <f t="shared" si="75"/>
        <v>57</v>
      </c>
      <c r="J328" s="32">
        <f t="shared" si="75"/>
        <v>0</v>
      </c>
      <c r="K328" s="32">
        <f t="shared" si="75"/>
        <v>0</v>
      </c>
      <c r="L328" s="32">
        <f t="shared" si="75"/>
        <v>1255</v>
      </c>
      <c r="M328" s="32">
        <f t="shared" si="75"/>
        <v>3411090</v>
      </c>
      <c r="N328" s="37">
        <f t="shared" si="75"/>
        <v>0</v>
      </c>
      <c r="O328" s="32">
        <f t="shared" si="75"/>
        <v>0</v>
      </c>
      <c r="P328" s="32">
        <f t="shared" si="75"/>
        <v>0</v>
      </c>
      <c r="Q328" s="32">
        <f t="shared" si="75"/>
        <v>0</v>
      </c>
      <c r="R328" s="32">
        <f t="shared" si="75"/>
        <v>0</v>
      </c>
      <c r="S328" s="32">
        <f t="shared" si="75"/>
        <v>0</v>
      </c>
      <c r="T328" s="32">
        <f t="shared" si="75"/>
        <v>0</v>
      </c>
      <c r="U328" s="32">
        <f t="shared" si="75"/>
        <v>0</v>
      </c>
      <c r="V328" s="32">
        <f t="shared" si="75"/>
        <v>3411090</v>
      </c>
    </row>
    <row r="329" spans="1:22" s="14" customFormat="1" ht="18.75" customHeight="1" x14ac:dyDescent="0.3">
      <c r="A329" s="98"/>
      <c r="B329" s="86"/>
      <c r="C329" s="78"/>
      <c r="D329" s="78"/>
      <c r="E329" s="78"/>
      <c r="F329" s="78"/>
      <c r="G329" s="78"/>
      <c r="H329" s="78"/>
      <c r="I329" s="78"/>
      <c r="J329" s="78"/>
      <c r="K329" s="78"/>
      <c r="L329" s="87" t="s">
        <v>26</v>
      </c>
      <c r="M329" s="78"/>
      <c r="N329" s="41"/>
      <c r="O329" s="78"/>
      <c r="P329" s="78"/>
      <c r="Q329" s="78"/>
      <c r="R329" s="78"/>
      <c r="S329" s="78"/>
      <c r="T329" s="78"/>
      <c r="U329" s="78"/>
      <c r="V329" s="78"/>
    </row>
    <row r="330" spans="1:22" s="14" customFormat="1" x14ac:dyDescent="0.3">
      <c r="A330" s="21">
        <v>69</v>
      </c>
      <c r="B330" s="64" t="s">
        <v>374</v>
      </c>
      <c r="C330" s="20">
        <v>1981</v>
      </c>
      <c r="D330" s="22" t="s">
        <v>43</v>
      </c>
      <c r="E330" s="20">
        <v>5</v>
      </c>
      <c r="F330" s="20">
        <v>4</v>
      </c>
      <c r="G330" s="31">
        <v>4056</v>
      </c>
      <c r="H330" s="31">
        <v>3664</v>
      </c>
      <c r="I330" s="40">
        <v>150</v>
      </c>
      <c r="J330" s="31">
        <v>766120</v>
      </c>
      <c r="K330" s="31">
        <v>140487</v>
      </c>
      <c r="L330" s="31">
        <v>0</v>
      </c>
      <c r="M330" s="31">
        <v>0</v>
      </c>
      <c r="N330" s="40">
        <v>0</v>
      </c>
      <c r="O330" s="31" t="s">
        <v>76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f t="shared" ref="V330:V332" si="76">J330+K330+M330+O330+Q330+S330+U330</f>
        <v>906607</v>
      </c>
    </row>
    <row r="331" spans="1:22" s="14" customFormat="1" x14ac:dyDescent="0.3">
      <c r="A331" s="21">
        <f t="shared" ref="A331:A332" si="77">A330+1</f>
        <v>70</v>
      </c>
      <c r="B331" s="64" t="s">
        <v>153</v>
      </c>
      <c r="C331" s="20">
        <v>1998</v>
      </c>
      <c r="D331" s="22" t="s">
        <v>42</v>
      </c>
      <c r="E331" s="20">
        <v>5</v>
      </c>
      <c r="F331" s="20">
        <v>8</v>
      </c>
      <c r="G331" s="31">
        <v>5679.9</v>
      </c>
      <c r="H331" s="31">
        <v>5155.7</v>
      </c>
      <c r="I331" s="40">
        <v>246</v>
      </c>
      <c r="J331" s="31">
        <v>2577600</v>
      </c>
      <c r="K331" s="31">
        <v>0</v>
      </c>
      <c r="L331" s="31">
        <v>0</v>
      </c>
      <c r="M331" s="31">
        <v>0</v>
      </c>
      <c r="N331" s="40">
        <v>0</v>
      </c>
      <c r="O331" s="31" t="s">
        <v>76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f t="shared" si="76"/>
        <v>2577600</v>
      </c>
    </row>
    <row r="332" spans="1:22" s="14" customFormat="1" x14ac:dyDescent="0.3">
      <c r="A332" s="21">
        <f t="shared" si="77"/>
        <v>71</v>
      </c>
      <c r="B332" s="64" t="s">
        <v>373</v>
      </c>
      <c r="C332" s="20">
        <v>1977</v>
      </c>
      <c r="D332" s="22" t="s">
        <v>42</v>
      </c>
      <c r="E332" s="20">
        <v>5</v>
      </c>
      <c r="F332" s="20">
        <v>4</v>
      </c>
      <c r="G332" s="31">
        <v>2777.6</v>
      </c>
      <c r="H332" s="31">
        <v>2505.6</v>
      </c>
      <c r="I332" s="40">
        <v>129</v>
      </c>
      <c r="J332" s="31"/>
      <c r="K332" s="31">
        <v>0</v>
      </c>
      <c r="L332" s="31">
        <v>1060</v>
      </c>
      <c r="M332" s="31">
        <v>1150100</v>
      </c>
      <c r="N332" s="40">
        <v>0</v>
      </c>
      <c r="O332" s="31" t="s">
        <v>76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f t="shared" si="76"/>
        <v>1150100</v>
      </c>
    </row>
    <row r="333" spans="1:22" s="15" customFormat="1" ht="31.5" customHeight="1" x14ac:dyDescent="0.3">
      <c r="A333" s="119" t="s">
        <v>98</v>
      </c>
      <c r="B333" s="119"/>
      <c r="C333" s="20"/>
      <c r="D333" s="20"/>
      <c r="E333" s="20"/>
      <c r="F333" s="20"/>
      <c r="G333" s="32">
        <f>SUM(G330:G332)</f>
        <v>12513.5</v>
      </c>
      <c r="H333" s="32">
        <f t="shared" ref="H333:V333" si="78">SUM(H330:H332)</f>
        <v>11325.300000000001</v>
      </c>
      <c r="I333" s="37">
        <f t="shared" si="78"/>
        <v>525</v>
      </c>
      <c r="J333" s="32">
        <f t="shared" si="78"/>
        <v>3343720</v>
      </c>
      <c r="K333" s="32">
        <f t="shared" si="78"/>
        <v>140487</v>
      </c>
      <c r="L333" s="32">
        <f t="shared" si="78"/>
        <v>1060</v>
      </c>
      <c r="M333" s="32">
        <f t="shared" si="78"/>
        <v>1150100</v>
      </c>
      <c r="N333" s="37">
        <f t="shared" si="78"/>
        <v>0</v>
      </c>
      <c r="O333" s="32">
        <f t="shared" si="78"/>
        <v>0</v>
      </c>
      <c r="P333" s="32">
        <f t="shared" si="78"/>
        <v>0</v>
      </c>
      <c r="Q333" s="32">
        <f t="shared" si="78"/>
        <v>0</v>
      </c>
      <c r="R333" s="32">
        <f t="shared" si="78"/>
        <v>0</v>
      </c>
      <c r="S333" s="32">
        <f t="shared" si="78"/>
        <v>0</v>
      </c>
      <c r="T333" s="32">
        <f t="shared" si="78"/>
        <v>0</v>
      </c>
      <c r="U333" s="32">
        <f t="shared" si="78"/>
        <v>0</v>
      </c>
      <c r="V333" s="32">
        <f t="shared" si="78"/>
        <v>4634307</v>
      </c>
    </row>
    <row r="334" spans="1:22" s="15" customFormat="1" ht="18.75" customHeight="1" x14ac:dyDescent="0.3">
      <c r="A334" s="85"/>
      <c r="B334" s="86"/>
      <c r="C334" s="78"/>
      <c r="D334" s="78"/>
      <c r="E334" s="78"/>
      <c r="F334" s="78"/>
      <c r="G334" s="78"/>
      <c r="H334" s="78"/>
      <c r="I334" s="78"/>
      <c r="J334" s="78"/>
      <c r="K334" s="78"/>
      <c r="L334" s="87" t="s">
        <v>27</v>
      </c>
      <c r="M334" s="78"/>
      <c r="N334" s="41"/>
      <c r="O334" s="78"/>
      <c r="P334" s="78"/>
      <c r="Q334" s="78"/>
      <c r="R334" s="78"/>
      <c r="S334" s="78"/>
      <c r="T334" s="78"/>
      <c r="U334" s="78"/>
      <c r="V334" s="78"/>
    </row>
    <row r="335" spans="1:22" s="15" customFormat="1" x14ac:dyDescent="0.3">
      <c r="A335" s="21">
        <v>72</v>
      </c>
      <c r="B335" s="63" t="s">
        <v>154</v>
      </c>
      <c r="C335" s="7">
        <v>1987</v>
      </c>
      <c r="D335" s="27" t="s">
        <v>42</v>
      </c>
      <c r="E335" s="27">
        <v>5</v>
      </c>
      <c r="F335" s="27">
        <v>6</v>
      </c>
      <c r="G335" s="31">
        <v>6328.5</v>
      </c>
      <c r="H335" s="31">
        <v>4086.3</v>
      </c>
      <c r="I335" s="40">
        <v>290</v>
      </c>
      <c r="J335" s="31">
        <v>1187701.1000000001</v>
      </c>
      <c r="K335" s="31">
        <v>0</v>
      </c>
      <c r="L335" s="31">
        <v>1986</v>
      </c>
      <c r="M335" s="31">
        <v>5397948</v>
      </c>
      <c r="N335" s="40">
        <v>0</v>
      </c>
      <c r="O335" s="31">
        <v>0</v>
      </c>
      <c r="P335" s="31">
        <v>0</v>
      </c>
      <c r="Q335" s="31">
        <v>0</v>
      </c>
      <c r="R335" s="31">
        <v>4974</v>
      </c>
      <c r="S335" s="31">
        <v>3506670</v>
      </c>
      <c r="T335" s="31">
        <v>0</v>
      </c>
      <c r="U335" s="31">
        <v>0</v>
      </c>
      <c r="V335" s="31">
        <f t="shared" ref="V335:V340" si="79">J335+K335+M335+O335+Q335+S335+U335</f>
        <v>10092319.1</v>
      </c>
    </row>
    <row r="336" spans="1:22" s="15" customFormat="1" x14ac:dyDescent="0.3">
      <c r="A336" s="21">
        <f t="shared" ref="A336:A340" si="80">A335+1</f>
        <v>73</v>
      </c>
      <c r="B336" s="63" t="s">
        <v>155</v>
      </c>
      <c r="C336" s="7">
        <v>1990</v>
      </c>
      <c r="D336" s="27" t="s">
        <v>92</v>
      </c>
      <c r="E336" s="27">
        <v>9</v>
      </c>
      <c r="F336" s="27">
        <v>1</v>
      </c>
      <c r="G336" s="31">
        <v>2822</v>
      </c>
      <c r="H336" s="31">
        <v>2426.3000000000002</v>
      </c>
      <c r="I336" s="40">
        <v>129</v>
      </c>
      <c r="J336" s="31">
        <v>527822.30000000005</v>
      </c>
      <c r="K336" s="31">
        <v>0</v>
      </c>
      <c r="L336" s="31">
        <v>443</v>
      </c>
      <c r="M336" s="31">
        <v>1204074</v>
      </c>
      <c r="N336" s="40">
        <v>0</v>
      </c>
      <c r="O336" s="31">
        <v>0</v>
      </c>
      <c r="P336" s="31">
        <v>0</v>
      </c>
      <c r="Q336" s="31">
        <v>0</v>
      </c>
      <c r="R336" s="31">
        <v>2674</v>
      </c>
      <c r="S336" s="31">
        <v>1885170</v>
      </c>
      <c r="T336" s="31">
        <v>0</v>
      </c>
      <c r="U336" s="31">
        <v>0</v>
      </c>
      <c r="V336" s="31">
        <f t="shared" si="79"/>
        <v>3617066.3</v>
      </c>
    </row>
    <row r="337" spans="1:22" s="15" customFormat="1" x14ac:dyDescent="0.3">
      <c r="A337" s="21">
        <f t="shared" si="80"/>
        <v>74</v>
      </c>
      <c r="B337" s="63" t="s">
        <v>375</v>
      </c>
      <c r="C337" s="7">
        <v>1990</v>
      </c>
      <c r="D337" s="27" t="s">
        <v>92</v>
      </c>
      <c r="E337" s="27">
        <v>9</v>
      </c>
      <c r="F337" s="27">
        <v>1</v>
      </c>
      <c r="G337" s="31">
        <v>2821.9</v>
      </c>
      <c r="H337" s="31">
        <v>2363.8000000000002</v>
      </c>
      <c r="I337" s="40">
        <v>118</v>
      </c>
      <c r="J337" s="31">
        <v>527822.30000000005</v>
      </c>
      <c r="K337" s="31">
        <v>0</v>
      </c>
      <c r="L337" s="31">
        <v>443</v>
      </c>
      <c r="M337" s="31">
        <v>1204074</v>
      </c>
      <c r="N337" s="40">
        <v>0</v>
      </c>
      <c r="O337" s="31">
        <v>0</v>
      </c>
      <c r="P337" s="31">
        <v>0</v>
      </c>
      <c r="Q337" s="31">
        <v>0</v>
      </c>
      <c r="R337" s="31">
        <v>2674</v>
      </c>
      <c r="S337" s="31">
        <v>1885170</v>
      </c>
      <c r="T337" s="31">
        <v>0</v>
      </c>
      <c r="U337" s="31">
        <v>0</v>
      </c>
      <c r="V337" s="31">
        <f t="shared" si="79"/>
        <v>3617066.3</v>
      </c>
    </row>
    <row r="338" spans="1:22" s="15" customFormat="1" x14ac:dyDescent="0.3">
      <c r="A338" s="21">
        <f t="shared" si="80"/>
        <v>75</v>
      </c>
      <c r="B338" s="63" t="s">
        <v>156</v>
      </c>
      <c r="C338" s="7">
        <v>1980</v>
      </c>
      <c r="D338" s="27" t="s">
        <v>109</v>
      </c>
      <c r="E338" s="27">
        <v>5</v>
      </c>
      <c r="F338" s="27">
        <v>6</v>
      </c>
      <c r="G338" s="31">
        <v>5793.1</v>
      </c>
      <c r="H338" s="31">
        <v>4492.1000000000004</v>
      </c>
      <c r="I338" s="40">
        <v>320</v>
      </c>
      <c r="J338" s="31">
        <v>1319650.2</v>
      </c>
      <c r="K338" s="31"/>
      <c r="L338" s="31">
        <v>1352</v>
      </c>
      <c r="M338" s="31">
        <v>3674736</v>
      </c>
      <c r="N338" s="40">
        <v>0</v>
      </c>
      <c r="O338" s="31">
        <v>0</v>
      </c>
      <c r="P338" s="31">
        <v>0</v>
      </c>
      <c r="Q338" s="31">
        <v>0</v>
      </c>
      <c r="R338" s="31">
        <v>2944</v>
      </c>
      <c r="S338" s="31">
        <v>2075520</v>
      </c>
      <c r="T338" s="31">
        <v>0</v>
      </c>
      <c r="U338" s="31">
        <v>0</v>
      </c>
      <c r="V338" s="31">
        <f t="shared" si="79"/>
        <v>7069906.2000000002</v>
      </c>
    </row>
    <row r="339" spans="1:22" s="15" customFormat="1" x14ac:dyDescent="0.3">
      <c r="A339" s="21">
        <f t="shared" si="80"/>
        <v>76</v>
      </c>
      <c r="B339" s="63" t="s">
        <v>157</v>
      </c>
      <c r="C339" s="7">
        <v>1987</v>
      </c>
      <c r="D339" s="27" t="s">
        <v>42</v>
      </c>
      <c r="E339" s="27">
        <v>2</v>
      </c>
      <c r="F339" s="27">
        <v>2</v>
      </c>
      <c r="G339" s="31">
        <v>875.2</v>
      </c>
      <c r="H339" s="31">
        <v>681.6</v>
      </c>
      <c r="I339" s="40">
        <v>28</v>
      </c>
      <c r="J339" s="31">
        <v>117377.8</v>
      </c>
      <c r="K339" s="31">
        <v>0</v>
      </c>
      <c r="L339" s="31">
        <v>582</v>
      </c>
      <c r="M339" s="31">
        <v>1581876</v>
      </c>
      <c r="N339" s="40">
        <v>0</v>
      </c>
      <c r="O339" s="31">
        <v>0</v>
      </c>
      <c r="P339" s="31">
        <v>0</v>
      </c>
      <c r="Q339" s="31">
        <v>0</v>
      </c>
      <c r="R339" s="31">
        <v>807</v>
      </c>
      <c r="S339" s="31">
        <v>568935</v>
      </c>
      <c r="T339" s="31">
        <v>0</v>
      </c>
      <c r="U339" s="31">
        <v>0</v>
      </c>
      <c r="V339" s="31">
        <f t="shared" si="79"/>
        <v>2268188.7999999998</v>
      </c>
    </row>
    <row r="340" spans="1:22" s="15" customFormat="1" ht="31.5" x14ac:dyDescent="0.3">
      <c r="A340" s="21">
        <f t="shared" si="80"/>
        <v>77</v>
      </c>
      <c r="B340" s="63" t="s">
        <v>158</v>
      </c>
      <c r="C340" s="7">
        <v>1967</v>
      </c>
      <c r="D340" s="27" t="s">
        <v>80</v>
      </c>
      <c r="E340" s="27">
        <v>2</v>
      </c>
      <c r="F340" s="27">
        <v>2</v>
      </c>
      <c r="G340" s="31">
        <v>640</v>
      </c>
      <c r="H340" s="31">
        <v>445.4</v>
      </c>
      <c r="I340" s="40">
        <v>32</v>
      </c>
      <c r="J340" s="31">
        <v>0</v>
      </c>
      <c r="K340" s="31">
        <v>0</v>
      </c>
      <c r="L340" s="31">
        <v>524</v>
      </c>
      <c r="M340" s="31">
        <v>1424232</v>
      </c>
      <c r="N340" s="40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f t="shared" si="79"/>
        <v>1424232</v>
      </c>
    </row>
    <row r="341" spans="1:22" s="15" customFormat="1" ht="33" customHeight="1" x14ac:dyDescent="0.3">
      <c r="A341" s="123" t="s">
        <v>28</v>
      </c>
      <c r="B341" s="123"/>
      <c r="C341" s="78" t="s">
        <v>21</v>
      </c>
      <c r="D341" s="78" t="s">
        <v>21</v>
      </c>
      <c r="E341" s="78" t="s">
        <v>21</v>
      </c>
      <c r="F341" s="78" t="s">
        <v>21</v>
      </c>
      <c r="G341" s="32">
        <f>SUM(G335:G340)</f>
        <v>19280.7</v>
      </c>
      <c r="H341" s="32">
        <f t="shared" ref="H341:V341" si="81">SUM(H335:H340)</f>
        <v>14495.500000000002</v>
      </c>
      <c r="I341" s="37">
        <f t="shared" si="81"/>
        <v>917</v>
      </c>
      <c r="J341" s="32">
        <f t="shared" si="81"/>
        <v>3680373.7</v>
      </c>
      <c r="K341" s="32">
        <f t="shared" si="81"/>
        <v>0</v>
      </c>
      <c r="L341" s="32">
        <f t="shared" si="81"/>
        <v>5330</v>
      </c>
      <c r="M341" s="32">
        <f t="shared" si="81"/>
        <v>14486940</v>
      </c>
      <c r="N341" s="37">
        <f t="shared" si="81"/>
        <v>0</v>
      </c>
      <c r="O341" s="32">
        <f t="shared" si="81"/>
        <v>0</v>
      </c>
      <c r="P341" s="32">
        <f t="shared" si="81"/>
        <v>0</v>
      </c>
      <c r="Q341" s="32">
        <f t="shared" si="81"/>
        <v>0</v>
      </c>
      <c r="R341" s="32">
        <f t="shared" si="81"/>
        <v>14073</v>
      </c>
      <c r="S341" s="32">
        <f t="shared" si="81"/>
        <v>9921465</v>
      </c>
      <c r="T341" s="32">
        <f t="shared" si="81"/>
        <v>0</v>
      </c>
      <c r="U341" s="32">
        <f t="shared" si="81"/>
        <v>0</v>
      </c>
      <c r="V341" s="32">
        <f t="shared" si="81"/>
        <v>28088778.699999999</v>
      </c>
    </row>
    <row r="342" spans="1:22" s="72" customFormat="1" ht="15.75" customHeight="1" x14ac:dyDescent="0.3">
      <c r="A342" s="78"/>
      <c r="B342" s="86"/>
      <c r="C342" s="78"/>
      <c r="D342" s="78"/>
      <c r="E342" s="78"/>
      <c r="F342" s="78"/>
      <c r="G342" s="78"/>
      <c r="H342" s="78"/>
      <c r="I342" s="78"/>
      <c r="J342" s="78"/>
      <c r="K342" s="78"/>
      <c r="L342" s="78" t="s">
        <v>35</v>
      </c>
      <c r="M342" s="78"/>
      <c r="N342" s="41"/>
      <c r="O342" s="78"/>
      <c r="P342" s="78"/>
      <c r="Q342" s="78"/>
      <c r="R342" s="78"/>
      <c r="S342" s="78"/>
      <c r="T342" s="78"/>
      <c r="U342" s="78"/>
      <c r="V342" s="78"/>
    </row>
    <row r="343" spans="1:22" s="15" customFormat="1" x14ac:dyDescent="0.3">
      <c r="A343" s="21">
        <v>78</v>
      </c>
      <c r="B343" s="63" t="s">
        <v>159</v>
      </c>
      <c r="C343" s="7">
        <v>1984</v>
      </c>
      <c r="D343" s="22" t="s">
        <v>23</v>
      </c>
      <c r="E343" s="7">
        <v>5</v>
      </c>
      <c r="F343" s="22">
        <v>4</v>
      </c>
      <c r="G343" s="31">
        <v>2860.5</v>
      </c>
      <c r="H343" s="31">
        <v>1740.5</v>
      </c>
      <c r="I343" s="40">
        <v>135</v>
      </c>
      <c r="J343" s="31">
        <v>756215</v>
      </c>
      <c r="K343" s="31">
        <v>0</v>
      </c>
      <c r="L343" s="31">
        <v>1010</v>
      </c>
      <c r="M343" s="31">
        <v>2745180</v>
      </c>
      <c r="N343" s="40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f>J343+K343+M343+O343+Q343+S343+U343</f>
        <v>3501395</v>
      </c>
    </row>
    <row r="344" spans="1:22" s="15" customFormat="1" x14ac:dyDescent="0.3">
      <c r="A344" s="123" t="s">
        <v>36</v>
      </c>
      <c r="B344" s="123"/>
      <c r="C344" s="78" t="s">
        <v>21</v>
      </c>
      <c r="D344" s="82" t="s">
        <v>21</v>
      </c>
      <c r="E344" s="78" t="s">
        <v>21</v>
      </c>
      <c r="F344" s="82" t="s">
        <v>21</v>
      </c>
      <c r="G344" s="32">
        <f>SUM(G343)</f>
        <v>2860.5</v>
      </c>
      <c r="H344" s="32">
        <f t="shared" ref="H344:V344" si="82">SUM(H343)</f>
        <v>1740.5</v>
      </c>
      <c r="I344" s="37">
        <f t="shared" si="82"/>
        <v>135</v>
      </c>
      <c r="J344" s="32">
        <f t="shared" si="82"/>
        <v>756215</v>
      </c>
      <c r="K344" s="32">
        <f t="shared" si="82"/>
        <v>0</v>
      </c>
      <c r="L344" s="32">
        <f t="shared" si="82"/>
        <v>1010</v>
      </c>
      <c r="M344" s="32">
        <f t="shared" si="82"/>
        <v>2745180</v>
      </c>
      <c r="N344" s="37">
        <f t="shared" si="82"/>
        <v>0</v>
      </c>
      <c r="O344" s="32">
        <f t="shared" si="82"/>
        <v>0</v>
      </c>
      <c r="P344" s="32">
        <f t="shared" si="82"/>
        <v>0</v>
      </c>
      <c r="Q344" s="32">
        <f t="shared" si="82"/>
        <v>0</v>
      </c>
      <c r="R344" s="32">
        <f t="shared" si="82"/>
        <v>0</v>
      </c>
      <c r="S344" s="32">
        <f t="shared" si="82"/>
        <v>0</v>
      </c>
      <c r="T344" s="32">
        <f t="shared" si="82"/>
        <v>0</v>
      </c>
      <c r="U344" s="32">
        <f t="shared" si="82"/>
        <v>0</v>
      </c>
      <c r="V344" s="32">
        <f t="shared" si="82"/>
        <v>3501395</v>
      </c>
    </row>
    <row r="345" spans="1:22" s="73" customFormat="1" ht="15.75" customHeight="1" x14ac:dyDescent="0.25">
      <c r="A345" s="78"/>
      <c r="B345" s="86"/>
      <c r="C345" s="78"/>
      <c r="D345" s="78"/>
      <c r="E345" s="78"/>
      <c r="F345" s="78"/>
      <c r="G345" s="78"/>
      <c r="H345" s="78"/>
      <c r="I345" s="78"/>
      <c r="J345" s="78"/>
      <c r="K345" s="78"/>
      <c r="L345" s="87" t="s">
        <v>77</v>
      </c>
      <c r="M345" s="78"/>
      <c r="N345" s="41"/>
      <c r="O345" s="78"/>
      <c r="P345" s="78"/>
      <c r="Q345" s="78"/>
      <c r="R345" s="78"/>
      <c r="S345" s="78"/>
      <c r="T345" s="78"/>
      <c r="U345" s="78"/>
      <c r="V345" s="78"/>
    </row>
    <row r="346" spans="1:22" s="15" customFormat="1" x14ac:dyDescent="0.3">
      <c r="A346" s="21">
        <v>79</v>
      </c>
      <c r="B346" s="63" t="s">
        <v>160</v>
      </c>
      <c r="C346" s="20">
        <v>1980</v>
      </c>
      <c r="D346" s="22" t="s">
        <v>38</v>
      </c>
      <c r="E346" s="7">
        <v>5</v>
      </c>
      <c r="F346" s="22">
        <v>6</v>
      </c>
      <c r="G346" s="31">
        <v>4344</v>
      </c>
      <c r="H346" s="31">
        <v>2974.5</v>
      </c>
      <c r="I346" s="40">
        <v>150</v>
      </c>
      <c r="J346" s="31">
        <v>0</v>
      </c>
      <c r="K346" s="31">
        <v>0</v>
      </c>
      <c r="L346" s="31">
        <v>1101</v>
      </c>
      <c r="M346" s="31">
        <f>L346*2718</f>
        <v>2992518</v>
      </c>
      <c r="N346" s="40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f t="shared" ref="V346:V349" si="83">J346+K346+M346+O346+Q346+S346+U346</f>
        <v>2992518</v>
      </c>
    </row>
    <row r="347" spans="1:22" s="15" customFormat="1" ht="31.5" x14ac:dyDescent="0.3">
      <c r="A347" s="21">
        <f t="shared" ref="A347:A349" si="84">A346+1</f>
        <v>80</v>
      </c>
      <c r="B347" s="63" t="s">
        <v>363</v>
      </c>
      <c r="C347" s="20">
        <v>1983</v>
      </c>
      <c r="D347" s="22" t="s">
        <v>38</v>
      </c>
      <c r="E347" s="20">
        <v>9</v>
      </c>
      <c r="F347" s="20">
        <v>1</v>
      </c>
      <c r="G347" s="31">
        <v>2278.8000000000002</v>
      </c>
      <c r="H347" s="31">
        <v>1445.4</v>
      </c>
      <c r="I347" s="40">
        <v>120</v>
      </c>
      <c r="J347" s="31">
        <v>0</v>
      </c>
      <c r="K347" s="31">
        <v>0</v>
      </c>
      <c r="L347" s="31">
        <v>0</v>
      </c>
      <c r="M347" s="31">
        <v>0</v>
      </c>
      <c r="N347" s="40">
        <v>1</v>
      </c>
      <c r="O347" s="31">
        <v>2043973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f t="shared" si="83"/>
        <v>2043973</v>
      </c>
    </row>
    <row r="348" spans="1:22" s="15" customFormat="1" x14ac:dyDescent="0.3">
      <c r="A348" s="21">
        <f t="shared" si="84"/>
        <v>81</v>
      </c>
      <c r="B348" s="63" t="s">
        <v>364</v>
      </c>
      <c r="C348" s="20">
        <v>1951</v>
      </c>
      <c r="D348" s="22" t="s">
        <v>39</v>
      </c>
      <c r="E348" s="20">
        <v>2</v>
      </c>
      <c r="F348" s="20">
        <v>2</v>
      </c>
      <c r="G348" s="31">
        <v>598.1</v>
      </c>
      <c r="H348" s="31">
        <v>396.9</v>
      </c>
      <c r="I348" s="40">
        <v>11</v>
      </c>
      <c r="J348" s="31">
        <v>0</v>
      </c>
      <c r="K348" s="31">
        <v>0</v>
      </c>
      <c r="L348" s="31">
        <v>577</v>
      </c>
      <c r="M348" s="31">
        <f>L348*2718</f>
        <v>1568286</v>
      </c>
      <c r="N348" s="40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f t="shared" si="83"/>
        <v>1568286</v>
      </c>
    </row>
    <row r="349" spans="1:22" s="15" customFormat="1" x14ac:dyDescent="0.3">
      <c r="A349" s="21">
        <f t="shared" si="84"/>
        <v>82</v>
      </c>
      <c r="B349" s="63" t="s">
        <v>365</v>
      </c>
      <c r="C349" s="20">
        <v>1962</v>
      </c>
      <c r="D349" s="22" t="s">
        <v>39</v>
      </c>
      <c r="E349" s="20">
        <v>3</v>
      </c>
      <c r="F349" s="20">
        <v>2</v>
      </c>
      <c r="G349" s="31">
        <v>1058.7</v>
      </c>
      <c r="H349" s="31">
        <v>741.3</v>
      </c>
      <c r="I349" s="40">
        <v>34</v>
      </c>
      <c r="J349" s="31">
        <v>0</v>
      </c>
      <c r="K349" s="31">
        <v>0</v>
      </c>
      <c r="L349" s="31">
        <v>0</v>
      </c>
      <c r="M349" s="31">
        <v>0</v>
      </c>
      <c r="N349" s="40">
        <v>0</v>
      </c>
      <c r="O349" s="31">
        <v>0</v>
      </c>
      <c r="P349" s="31">
        <v>0</v>
      </c>
      <c r="Q349" s="31">
        <v>0</v>
      </c>
      <c r="R349" s="31">
        <v>878.6</v>
      </c>
      <c r="S349" s="31">
        <v>619.41300000000001</v>
      </c>
      <c r="T349" s="31">
        <v>0</v>
      </c>
      <c r="U349" s="31">
        <v>0</v>
      </c>
      <c r="V349" s="31">
        <f t="shared" si="83"/>
        <v>619.41300000000001</v>
      </c>
    </row>
    <row r="350" spans="1:22" s="15" customFormat="1" ht="31.5" customHeight="1" x14ac:dyDescent="0.3">
      <c r="A350" s="119" t="s">
        <v>100</v>
      </c>
      <c r="B350" s="119"/>
      <c r="C350" s="78" t="s">
        <v>21</v>
      </c>
      <c r="D350" s="82" t="s">
        <v>21</v>
      </c>
      <c r="E350" s="78" t="s">
        <v>21</v>
      </c>
      <c r="F350" s="82" t="s">
        <v>21</v>
      </c>
      <c r="G350" s="32">
        <f>SUM(G346:G349)</f>
        <v>8279.6</v>
      </c>
      <c r="H350" s="32">
        <f t="shared" ref="H350:V350" si="85">SUM(H346:H349)</f>
        <v>5558.0999999999995</v>
      </c>
      <c r="I350" s="37">
        <f t="shared" si="85"/>
        <v>315</v>
      </c>
      <c r="J350" s="32">
        <f t="shared" si="85"/>
        <v>0</v>
      </c>
      <c r="K350" s="32">
        <f t="shared" si="85"/>
        <v>0</v>
      </c>
      <c r="L350" s="32">
        <f t="shared" si="85"/>
        <v>1678</v>
      </c>
      <c r="M350" s="32">
        <f t="shared" si="85"/>
        <v>4560804</v>
      </c>
      <c r="N350" s="37">
        <f t="shared" si="85"/>
        <v>1</v>
      </c>
      <c r="O350" s="32">
        <f t="shared" si="85"/>
        <v>2043973</v>
      </c>
      <c r="P350" s="32">
        <f t="shared" si="85"/>
        <v>0</v>
      </c>
      <c r="Q350" s="32">
        <f t="shared" si="85"/>
        <v>0</v>
      </c>
      <c r="R350" s="32">
        <f t="shared" si="85"/>
        <v>878.6</v>
      </c>
      <c r="S350" s="32">
        <f t="shared" si="85"/>
        <v>619.41300000000001</v>
      </c>
      <c r="T350" s="32">
        <f t="shared" si="85"/>
        <v>0</v>
      </c>
      <c r="U350" s="32">
        <f t="shared" si="85"/>
        <v>0</v>
      </c>
      <c r="V350" s="32">
        <f t="shared" si="85"/>
        <v>6605396.4129999997</v>
      </c>
    </row>
    <row r="351" spans="1:22" s="72" customFormat="1" ht="15.75" customHeight="1" x14ac:dyDescent="0.3">
      <c r="A351" s="78"/>
      <c r="B351" s="86"/>
      <c r="C351" s="78"/>
      <c r="D351" s="78"/>
      <c r="E351" s="78"/>
      <c r="F351" s="78"/>
      <c r="G351" s="78"/>
      <c r="H351" s="78"/>
      <c r="I351" s="78"/>
      <c r="J351" s="78"/>
      <c r="K351" s="78"/>
      <c r="L351" s="87" t="s">
        <v>94</v>
      </c>
      <c r="M351" s="78"/>
      <c r="N351" s="41"/>
      <c r="O351" s="78"/>
      <c r="P351" s="78"/>
      <c r="Q351" s="78"/>
      <c r="R351" s="78"/>
      <c r="S351" s="78"/>
      <c r="T351" s="78"/>
      <c r="U351" s="78"/>
      <c r="V351" s="78"/>
    </row>
    <row r="352" spans="1:22" s="15" customFormat="1" x14ac:dyDescent="0.3">
      <c r="A352" s="21">
        <v>83</v>
      </c>
      <c r="B352" s="63" t="s">
        <v>366</v>
      </c>
      <c r="C352" s="7">
        <v>1977</v>
      </c>
      <c r="D352" s="22" t="s">
        <v>23</v>
      </c>
      <c r="E352" s="78">
        <v>2</v>
      </c>
      <c r="F352" s="82">
        <v>2</v>
      </c>
      <c r="G352" s="31">
        <v>736.2</v>
      </c>
      <c r="H352" s="31">
        <v>468.8</v>
      </c>
      <c r="I352" s="40">
        <v>47</v>
      </c>
      <c r="J352" s="31">
        <v>0</v>
      </c>
      <c r="K352" s="31">
        <v>0</v>
      </c>
      <c r="L352" s="31">
        <v>630</v>
      </c>
      <c r="M352" s="31">
        <v>1712340</v>
      </c>
      <c r="N352" s="40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f t="shared" ref="V352" si="86">U352+S352+Q352+O352+M352+J352</f>
        <v>1712340</v>
      </c>
    </row>
    <row r="353" spans="1:22" s="15" customFormat="1" ht="31.5" customHeight="1" x14ac:dyDescent="0.3">
      <c r="A353" s="119" t="s">
        <v>101</v>
      </c>
      <c r="B353" s="119"/>
      <c r="C353" s="78" t="s">
        <v>71</v>
      </c>
      <c r="D353" s="82" t="s">
        <v>71</v>
      </c>
      <c r="E353" s="78" t="s">
        <v>71</v>
      </c>
      <c r="F353" s="82" t="s">
        <v>71</v>
      </c>
      <c r="G353" s="32">
        <f>SUM(G352)</f>
        <v>736.2</v>
      </c>
      <c r="H353" s="32">
        <f t="shared" ref="H353:V353" si="87">SUM(H352)</f>
        <v>468.8</v>
      </c>
      <c r="I353" s="37">
        <f t="shared" si="87"/>
        <v>47</v>
      </c>
      <c r="J353" s="32">
        <f t="shared" si="87"/>
        <v>0</v>
      </c>
      <c r="K353" s="32">
        <f t="shared" si="87"/>
        <v>0</v>
      </c>
      <c r="L353" s="32">
        <f t="shared" si="87"/>
        <v>630</v>
      </c>
      <c r="M353" s="32">
        <f t="shared" si="87"/>
        <v>1712340</v>
      </c>
      <c r="N353" s="37">
        <f t="shared" si="87"/>
        <v>0</v>
      </c>
      <c r="O353" s="32">
        <f t="shared" si="87"/>
        <v>0</v>
      </c>
      <c r="P353" s="32">
        <f t="shared" si="87"/>
        <v>0</v>
      </c>
      <c r="Q353" s="32">
        <f t="shared" si="87"/>
        <v>0</v>
      </c>
      <c r="R353" s="32">
        <f t="shared" si="87"/>
        <v>0</v>
      </c>
      <c r="S353" s="32">
        <f t="shared" si="87"/>
        <v>0</v>
      </c>
      <c r="T353" s="32">
        <f t="shared" si="87"/>
        <v>0</v>
      </c>
      <c r="U353" s="32">
        <f t="shared" si="87"/>
        <v>0</v>
      </c>
      <c r="V353" s="32">
        <f t="shared" si="87"/>
        <v>1712340</v>
      </c>
    </row>
    <row r="354" spans="1:22" x14ac:dyDescent="0.3">
      <c r="A354" s="138" t="s">
        <v>79</v>
      </c>
      <c r="B354" s="138"/>
      <c r="C354" s="7" t="s">
        <v>21</v>
      </c>
      <c r="D354" s="22" t="s">
        <v>21</v>
      </c>
      <c r="E354" s="7" t="s">
        <v>21</v>
      </c>
      <c r="F354" s="22" t="s">
        <v>21</v>
      </c>
      <c r="G354" s="32">
        <f t="shared" ref="G354:U354" si="88">G353+G350+G344+G341+G333+G328+G324+G318+G309+G302</f>
        <v>226656.04</v>
      </c>
      <c r="H354" s="32">
        <f t="shared" si="88"/>
        <v>180580.15000000002</v>
      </c>
      <c r="I354" s="37">
        <f t="shared" si="88"/>
        <v>11334</v>
      </c>
      <c r="J354" s="32">
        <f t="shared" si="88"/>
        <v>69556011.620000005</v>
      </c>
      <c r="K354" s="32">
        <f t="shared" si="88"/>
        <v>143809</v>
      </c>
      <c r="L354" s="32">
        <f t="shared" si="88"/>
        <v>65130.73</v>
      </c>
      <c r="M354" s="32">
        <f t="shared" si="88"/>
        <v>166286712.91000003</v>
      </c>
      <c r="N354" s="37">
        <f t="shared" si="88"/>
        <v>3</v>
      </c>
      <c r="O354" s="32">
        <f t="shared" si="88"/>
        <v>6131919</v>
      </c>
      <c r="P354" s="32">
        <f t="shared" si="88"/>
        <v>18493.699999999997</v>
      </c>
      <c r="Q354" s="32">
        <f t="shared" si="88"/>
        <v>12012458.759999998</v>
      </c>
      <c r="R354" s="32">
        <f t="shared" si="88"/>
        <v>97207.77</v>
      </c>
      <c r="S354" s="32">
        <f t="shared" si="88"/>
        <v>68193201.213</v>
      </c>
      <c r="T354" s="32">
        <f t="shared" si="88"/>
        <v>0</v>
      </c>
      <c r="U354" s="32">
        <f t="shared" si="88"/>
        <v>0</v>
      </c>
      <c r="V354" s="32">
        <f>V353+V350+V344+V341+V333+V328+V324+V318+V309+V302</f>
        <v>322324112.5029999</v>
      </c>
    </row>
    <row r="355" spans="1:22" x14ac:dyDescent="0.3">
      <c r="G355" s="38"/>
    </row>
    <row r="356" spans="1:22" x14ac:dyDescent="0.3">
      <c r="B356" s="74"/>
    </row>
  </sheetData>
  <mergeCells count="60">
    <mergeCell ref="A197:B197"/>
    <mergeCell ref="A239:B239"/>
    <mergeCell ref="A248:B248"/>
    <mergeCell ref="A354:B354"/>
    <mergeCell ref="A341:B341"/>
    <mergeCell ref="A244:B244"/>
    <mergeCell ref="A249:B249"/>
    <mergeCell ref="A318:B318"/>
    <mergeCell ref="A302:B302"/>
    <mergeCell ref="A309:B309"/>
    <mergeCell ref="A328:B328"/>
    <mergeCell ref="A344:B344"/>
    <mergeCell ref="A350:B350"/>
    <mergeCell ref="A333:B333"/>
    <mergeCell ref="A324:B324"/>
    <mergeCell ref="A353:B353"/>
    <mergeCell ref="A5:V5"/>
    <mergeCell ref="A8:A10"/>
    <mergeCell ref="J8:U8"/>
    <mergeCell ref="G9:G10"/>
    <mergeCell ref="P9:Q9"/>
    <mergeCell ref="V8:V10"/>
    <mergeCell ref="L9:M9"/>
    <mergeCell ref="N9:O9"/>
    <mergeCell ref="A7:V7"/>
    <mergeCell ref="B8:B10"/>
    <mergeCell ref="C8:C10"/>
    <mergeCell ref="D8:D10"/>
    <mergeCell ref="A236:B236"/>
    <mergeCell ref="A204:B204"/>
    <mergeCell ref="A220:B220"/>
    <mergeCell ref="E8:E10"/>
    <mergeCell ref="A95:B95"/>
    <mergeCell ref="A108:B108"/>
    <mergeCell ref="A129:B129"/>
    <mergeCell ref="A12:B12"/>
    <mergeCell ref="A136:B136"/>
    <mergeCell ref="A117:B117"/>
    <mergeCell ref="A122:B122"/>
    <mergeCell ref="A132:B132"/>
    <mergeCell ref="A125:B125"/>
    <mergeCell ref="A100:B100"/>
    <mergeCell ref="A88:B88"/>
    <mergeCell ref="A112:B112"/>
    <mergeCell ref="S4:U4"/>
    <mergeCell ref="Q1:V1"/>
    <mergeCell ref="A213:B213"/>
    <mergeCell ref="A224:B224"/>
    <mergeCell ref="A228:B228"/>
    <mergeCell ref="Q2:V2"/>
    <mergeCell ref="R9:S9"/>
    <mergeCell ref="T9:U9"/>
    <mergeCell ref="G8:H8"/>
    <mergeCell ref="I8:I10"/>
    <mergeCell ref="F8:F10"/>
    <mergeCell ref="A135:B135"/>
    <mergeCell ref="Q3:V3"/>
    <mergeCell ref="H9:H10"/>
    <mergeCell ref="J9:J10"/>
    <mergeCell ref="K9:K10"/>
  </mergeCells>
  <pageMargins left="0.31496062992125984" right="0.31496062992125984" top="0.35433070866141736" bottom="0" header="0.31496062992125984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051219</vt:lpstr>
      <vt:lpstr>'051219'!Область_печати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Лиана Баксанова</cp:lastModifiedBy>
  <cp:lastPrinted>2019-12-27T07:35:06Z</cp:lastPrinted>
  <dcterms:created xsi:type="dcterms:W3CDTF">2018-01-10T14:54:55Z</dcterms:created>
  <dcterms:modified xsi:type="dcterms:W3CDTF">2020-02-04T12:20:19Z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